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istrative\Appraisal\ESTIMATES\.. Estimate Spreadsheets\"/>
    </mc:Choice>
  </mc:AlternateContent>
  <bookViews>
    <workbookView xWindow="90" yWindow="0" windowWidth="9375" windowHeight="5655" tabRatio="772"/>
  </bookViews>
  <sheets>
    <sheet name="Alt 1" sheetId="1" r:id="rId1"/>
    <sheet name="Alt 2" sheetId="2" r:id="rId2"/>
  </sheets>
  <calcPr calcId="152511"/>
</workbook>
</file>

<file path=xl/calcChain.xml><?xml version="1.0" encoding="utf-8"?>
<calcChain xmlns="http://schemas.openxmlformats.org/spreadsheetml/2006/main">
  <c r="Q33" i="2" l="1"/>
  <c r="P33" i="2"/>
  <c r="M33" i="2"/>
  <c r="I33" i="2"/>
  <c r="O31" i="2"/>
  <c r="N31" i="2"/>
  <c r="R31" i="2" s="1"/>
  <c r="J31" i="2"/>
  <c r="I31" i="2"/>
  <c r="E31" i="2"/>
  <c r="O30" i="2"/>
  <c r="R30" i="2" s="1"/>
  <c r="N30" i="2"/>
  <c r="I30" i="2"/>
  <c r="J30" i="2" s="1"/>
  <c r="E30" i="2"/>
  <c r="O29" i="2"/>
  <c r="N29" i="2"/>
  <c r="R29" i="2" s="1"/>
  <c r="J29" i="2"/>
  <c r="I29" i="2"/>
  <c r="E29" i="2"/>
  <c r="O28" i="2"/>
  <c r="R28" i="2" s="1"/>
  <c r="N28" i="2"/>
  <c r="I28" i="2"/>
  <c r="J28" i="2" s="1"/>
  <c r="E28" i="2"/>
  <c r="O27" i="2"/>
  <c r="N27" i="2"/>
  <c r="R27" i="2" s="1"/>
  <c r="J27" i="2"/>
  <c r="I27" i="2"/>
  <c r="E27" i="2"/>
  <c r="O26" i="2"/>
  <c r="R26" i="2" s="1"/>
  <c r="N26" i="2"/>
  <c r="I26" i="2"/>
  <c r="J26" i="2" s="1"/>
  <c r="E26" i="2"/>
  <c r="O25" i="2"/>
  <c r="N25" i="2"/>
  <c r="R25" i="2" s="1"/>
  <c r="J25" i="2"/>
  <c r="I25" i="2"/>
  <c r="E25" i="2"/>
  <c r="O24" i="2"/>
  <c r="R24" i="2" s="1"/>
  <c r="N24" i="2"/>
  <c r="I24" i="2"/>
  <c r="J24" i="2" s="1"/>
  <c r="E24" i="2"/>
  <c r="O23" i="2"/>
  <c r="N23" i="2"/>
  <c r="R23" i="2" s="1"/>
  <c r="J23" i="2"/>
  <c r="I23" i="2"/>
  <c r="E23" i="2"/>
  <c r="O22" i="2"/>
  <c r="R22" i="2" s="1"/>
  <c r="N22" i="2"/>
  <c r="I22" i="2"/>
  <c r="J22" i="2" s="1"/>
  <c r="E22" i="2"/>
  <c r="O21" i="2"/>
  <c r="N21" i="2"/>
  <c r="R21" i="2" s="1"/>
  <c r="J21" i="2"/>
  <c r="I21" i="2"/>
  <c r="E21" i="2"/>
  <c r="O20" i="2"/>
  <c r="R20" i="2" s="1"/>
  <c r="N20" i="2"/>
  <c r="I20" i="2"/>
  <c r="J20" i="2" s="1"/>
  <c r="E20" i="2"/>
  <c r="O19" i="2"/>
  <c r="N19" i="2"/>
  <c r="R19" i="2" s="1"/>
  <c r="J19" i="2"/>
  <c r="I19" i="2"/>
  <c r="E19" i="2"/>
  <c r="O18" i="2"/>
  <c r="R18" i="2" s="1"/>
  <c r="N18" i="2"/>
  <c r="I18" i="2"/>
  <c r="J18" i="2" s="1"/>
  <c r="E18" i="2"/>
  <c r="O17" i="2"/>
  <c r="N17" i="2"/>
  <c r="R17" i="2" s="1"/>
  <c r="J17" i="2"/>
  <c r="I17" i="2"/>
  <c r="E17" i="2"/>
  <c r="O16" i="2"/>
  <c r="R16" i="2" s="1"/>
  <c r="N16" i="2"/>
  <c r="I16" i="2"/>
  <c r="J16" i="2" s="1"/>
  <c r="E16" i="2"/>
  <c r="O15" i="2"/>
  <c r="N15" i="2"/>
  <c r="R15" i="2" s="1"/>
  <c r="J15" i="2"/>
  <c r="I15" i="2"/>
  <c r="E15" i="2"/>
  <c r="O14" i="2"/>
  <c r="R14" i="2" s="1"/>
  <c r="N14" i="2"/>
  <c r="I14" i="2"/>
  <c r="J14" i="2" s="1"/>
  <c r="E14" i="2"/>
  <c r="O13" i="2"/>
  <c r="N13" i="2"/>
  <c r="R13" i="2" s="1"/>
  <c r="J13" i="2"/>
  <c r="I13" i="2"/>
  <c r="E13" i="2"/>
  <c r="O12" i="2"/>
  <c r="R12" i="2" s="1"/>
  <c r="N12" i="2"/>
  <c r="I12" i="2"/>
  <c r="J12" i="2" s="1"/>
  <c r="E12" i="2"/>
  <c r="O11" i="2"/>
  <c r="N11" i="2"/>
  <c r="R11" i="2" s="1"/>
  <c r="J11" i="2"/>
  <c r="I11" i="2"/>
  <c r="E11" i="2"/>
  <c r="O10" i="2"/>
  <c r="R10" i="2" s="1"/>
  <c r="R33" i="2" s="1"/>
  <c r="N10" i="2"/>
  <c r="N33" i="2" s="1"/>
  <c r="I10" i="2"/>
  <c r="J10" i="2" s="1"/>
  <c r="E10" i="2"/>
  <c r="J33" i="2" l="1"/>
  <c r="O33" i="2"/>
  <c r="O21" i="1"/>
  <c r="O22" i="1"/>
  <c r="E28" i="1"/>
  <c r="E29" i="1"/>
  <c r="E30" i="1"/>
  <c r="E31" i="1"/>
  <c r="E10" i="1"/>
  <c r="E11" i="1"/>
  <c r="E12" i="1"/>
  <c r="O28" i="1" l="1"/>
  <c r="O29" i="1"/>
  <c r="O30" i="1"/>
  <c r="O31" i="1"/>
  <c r="M33" i="1"/>
  <c r="N28" i="1"/>
  <c r="N29" i="1"/>
  <c r="N30" i="1"/>
  <c r="N31" i="1"/>
  <c r="I28" i="1"/>
  <c r="J28" i="1" s="1"/>
  <c r="I29" i="1"/>
  <c r="J29" i="1" s="1"/>
  <c r="I30" i="1"/>
  <c r="J30" i="1" s="1"/>
  <c r="I31" i="1"/>
  <c r="J31" i="1" s="1"/>
  <c r="R28" i="1" l="1"/>
  <c r="R30" i="1"/>
  <c r="R29" i="1"/>
  <c r="R31" i="1"/>
  <c r="O16" i="1"/>
  <c r="O17" i="1"/>
  <c r="O18" i="1"/>
  <c r="O19" i="1"/>
  <c r="N16" i="1"/>
  <c r="R16" i="1" s="1"/>
  <c r="N17" i="1"/>
  <c r="R17" i="1" s="1"/>
  <c r="N18" i="1"/>
  <c r="R18" i="1" s="1"/>
  <c r="N19" i="1"/>
  <c r="R19" i="1" s="1"/>
  <c r="I19" i="1"/>
  <c r="I18" i="1"/>
  <c r="J18" i="1" s="1"/>
  <c r="I17" i="1"/>
  <c r="J17" i="1" s="1"/>
  <c r="I16" i="1"/>
  <c r="J16" i="1" s="1"/>
  <c r="J19" i="1"/>
  <c r="E16" i="1"/>
  <c r="E17" i="1"/>
  <c r="E18" i="1"/>
  <c r="E19" i="1"/>
  <c r="O27" i="1" l="1"/>
  <c r="N27" i="1"/>
  <c r="I27" i="1"/>
  <c r="J27" i="1" s="1"/>
  <c r="O26" i="1"/>
  <c r="N26" i="1"/>
  <c r="I26" i="1"/>
  <c r="J26" i="1" s="1"/>
  <c r="O20" i="1"/>
  <c r="N20" i="1"/>
  <c r="I20" i="1"/>
  <c r="J20" i="1" s="1"/>
  <c r="R27" i="1" l="1"/>
  <c r="R26" i="1"/>
  <c r="R20" i="1"/>
  <c r="Q33" i="1" l="1"/>
  <c r="P33" i="1"/>
  <c r="O25" i="1"/>
  <c r="N25" i="1"/>
  <c r="I25" i="1"/>
  <c r="J25" i="1" s="1"/>
  <c r="O23" i="1"/>
  <c r="N23" i="1"/>
  <c r="I23" i="1"/>
  <c r="J23" i="1" s="1"/>
  <c r="O12" i="1"/>
  <c r="N12" i="1"/>
  <c r="I12" i="1"/>
  <c r="J12" i="1" s="1"/>
  <c r="O24" i="1"/>
  <c r="O15" i="1"/>
  <c r="O14" i="1"/>
  <c r="O13" i="1"/>
  <c r="N24" i="1"/>
  <c r="N22" i="1"/>
  <c r="N21" i="1"/>
  <c r="N15" i="1"/>
  <c r="N14" i="1"/>
  <c r="N13" i="1"/>
  <c r="I10" i="1"/>
  <c r="N10" i="1"/>
  <c r="O10" i="1"/>
  <c r="I11" i="1"/>
  <c r="J11" i="1" s="1"/>
  <c r="N11" i="1"/>
  <c r="O11" i="1"/>
  <c r="I24" i="1"/>
  <c r="J24" i="1" s="1"/>
  <c r="I22" i="1"/>
  <c r="J22" i="1" s="1"/>
  <c r="I21" i="1"/>
  <c r="J21" i="1" s="1"/>
  <c r="I15" i="1"/>
  <c r="J15" i="1" s="1"/>
  <c r="I14" i="1"/>
  <c r="J14" i="1" s="1"/>
  <c r="I13" i="1"/>
  <c r="J13" i="1" s="1"/>
  <c r="N33" i="1" l="1"/>
  <c r="J10" i="1"/>
  <c r="J33" i="1" s="1"/>
  <c r="I33" i="1"/>
  <c r="R15" i="1"/>
  <c r="R21" i="1"/>
  <c r="R24" i="1"/>
  <c r="R13" i="1"/>
  <c r="R14" i="1"/>
  <c r="R22" i="1"/>
  <c r="O33" i="1"/>
  <c r="R25" i="1"/>
  <c r="R12" i="1"/>
  <c r="R23" i="1"/>
  <c r="R10" i="1"/>
  <c r="R11" i="1"/>
  <c r="R33" i="1" l="1"/>
  <c r="E13" i="1"/>
  <c r="E14" i="1"/>
  <c r="E15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<sst xmlns="http://schemas.openxmlformats.org/spreadsheetml/2006/main" count="216" uniqueCount="43">
  <si>
    <t xml:space="preserve">  </t>
  </si>
  <si>
    <t>B5</t>
  </si>
  <si>
    <t>$ / SF</t>
  </si>
  <si>
    <t>PID</t>
  </si>
  <si>
    <t>OWNER</t>
  </si>
  <si>
    <t>PARCEL #</t>
  </si>
  <si>
    <t>LAND USE / ZONING</t>
  </si>
  <si>
    <t>$$ ESMNTS. ACQ.</t>
  </si>
  <si>
    <t>$$ ROW ACQ.</t>
  </si>
  <si>
    <t>TOTAL ESTIMATE ROW COSTS</t>
  </si>
  <si>
    <t>ALTERNATE:</t>
  </si>
  <si>
    <t>WSB:</t>
  </si>
  <si>
    <t>COUNTY:</t>
  </si>
  <si>
    <t>NCDOT COST ESTIMATE DETAIL SHEET</t>
  </si>
  <si>
    <t>PROJECT DESCRIPTION:</t>
  </si>
  <si>
    <t>TOTALS</t>
  </si>
  <si>
    <t>SECTION:</t>
  </si>
  <si>
    <t>SHEET:</t>
  </si>
  <si>
    <t>DATE:</t>
  </si>
  <si>
    <t>B6</t>
  </si>
  <si>
    <t>B7</t>
  </si>
  <si>
    <t>B8</t>
  </si>
  <si>
    <t>SEGMENT:</t>
  </si>
  <si>
    <t>NOTES:</t>
  </si>
  <si>
    <t>TIP:</t>
  </si>
  <si>
    <t>NA</t>
  </si>
  <si>
    <t>a</t>
  </si>
  <si>
    <t>b</t>
  </si>
  <si>
    <t>c</t>
  </si>
  <si>
    <t>d</t>
  </si>
  <si>
    <t>??</t>
  </si>
  <si>
    <t>SF PRPSD. ROW ACQ.</t>
  </si>
  <si>
    <t>SF PRPSD. ESMNTS. ACQ.</t>
  </si>
  <si>
    <t>$$ IMPR. ACQ.</t>
  </si>
  <si>
    <t>$$ DMG. TO REM. LAND &amp; IMPR.</t>
  </si>
  <si>
    <t>LAND SIZE</t>
  </si>
  <si>
    <t>TV       $/SF</t>
  </si>
  <si>
    <t>TV $/AC.</t>
  </si>
  <si>
    <t>TXVL -  TOTAL</t>
  </si>
  <si>
    <t>TXVL. -   IMPR.</t>
  </si>
  <si>
    <t>TXVL - LAND</t>
  </si>
  <si>
    <t>NOTES</t>
  </si>
  <si>
    <t>RELO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</si>
</sst>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  <numFmt numFmtId="165" formatCode="0.000"/>
    <numFmt numFmtId="166" formatCode="&quot;$&quot;#,##0.00"/>
    <numFmt numFmtId="167" formatCode="mm/dd/yy;@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7" fontId="4" fillId="0" borderId="0" xfId="1" applyNumberFormat="1" applyFont="1" applyAlignment="1">
      <alignment horizontal="center" wrapText="1"/>
    </xf>
    <xf numFmtId="5" fontId="4" fillId="0" borderId="0" xfId="1" applyNumberFormat="1" applyFont="1" applyAlignment="1">
      <alignment horizontal="center" wrapText="1"/>
    </xf>
    <xf numFmtId="164" fontId="3" fillId="0" borderId="0" xfId="0" quotePrefix="1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5" fontId="4" fillId="0" borderId="0" xfId="1" applyNumberFormat="1" applyFont="1" applyBorder="1" applyAlignment="1">
      <alignment horizontal="center" wrapText="1"/>
    </xf>
    <xf numFmtId="164" fontId="0" fillId="0" borderId="0" xfId="0" applyNumberFormat="1"/>
    <xf numFmtId="164" fontId="4" fillId="0" borderId="0" xfId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65" fontId="4" fillId="0" borderId="0" xfId="0" applyNumberFormat="1" applyFont="1" applyBorder="1" applyAlignment="1">
      <alignment horizontal="center" wrapText="1"/>
    </xf>
    <xf numFmtId="7" fontId="4" fillId="0" borderId="0" xfId="1" applyNumberFormat="1" applyFont="1" applyBorder="1" applyAlignment="1">
      <alignment horizontal="center" wrapText="1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0" fillId="0" borderId="0" xfId="0" applyNumberFormat="1"/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166" fontId="0" fillId="0" borderId="0" xfId="0" applyNumberFormat="1"/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167" fontId="0" fillId="0" borderId="0" xfId="0" applyNumberFormat="1" applyAlignment="1">
      <alignment horizontal="center"/>
    </xf>
    <xf numFmtId="3" fontId="1" fillId="0" borderId="0" xfId="0" quotePrefix="1" applyNumberFormat="1" applyFont="1" applyAlignment="1">
      <alignment horizontal="center" wrapText="1"/>
    </xf>
    <xf numFmtId="0" fontId="4" fillId="0" borderId="0" xfId="0" applyFont="1" applyAlignment="1">
      <alignment horizontal="center" shrinkToFit="1"/>
    </xf>
    <xf numFmtId="0" fontId="3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3" fontId="3" fillId="4" borderId="0" xfId="0" applyNumberFormat="1" applyFont="1" applyFill="1" applyAlignment="1">
      <alignment horizontal="center" wrapText="1"/>
    </xf>
    <xf numFmtId="166" fontId="3" fillId="4" borderId="0" xfId="0" applyNumberFormat="1" applyFont="1" applyFill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4" fontId="3" fillId="4" borderId="0" xfId="0" quotePrefix="1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4" fontId="3" fillId="3" borderId="0" xfId="1" applyNumberFormat="1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7" fontId="3" fillId="3" borderId="0" xfId="1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166" fontId="3" fillId="3" borderId="0" xfId="0" applyNumberFormat="1" applyFont="1" applyFill="1" applyAlignment="1">
      <alignment horizontal="center" wrapText="1"/>
    </xf>
    <xf numFmtId="0" fontId="3" fillId="0" borderId="0" xfId="0" applyFont="1"/>
    <xf numFmtId="0" fontId="1" fillId="4" borderId="0" xfId="0" applyFont="1" applyFill="1" applyAlignment="1">
      <alignment horizontal="center" shrinkToFi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3" borderId="1" xfId="0" applyFont="1" applyFill="1" applyBorder="1" applyAlignment="1">
      <alignment horizontal="center" shrinkToFit="1"/>
    </xf>
    <xf numFmtId="164" fontId="4" fillId="3" borderId="0" xfId="1" applyNumberFormat="1" applyFont="1" applyFill="1" applyBorder="1" applyAlignment="1">
      <alignment horizontal="center" wrapText="1"/>
    </xf>
    <xf numFmtId="5" fontId="4" fillId="3" borderId="0" xfId="1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shrinkToFit="1"/>
    </xf>
    <xf numFmtId="164" fontId="3" fillId="2" borderId="1" xfId="0" quotePrefix="1" applyNumberFormat="1" applyFont="1" applyFill="1" applyBorder="1" applyAlignment="1">
      <alignment horizontal="center" wrapText="1"/>
    </xf>
    <xf numFmtId="0" fontId="1" fillId="2" borderId="1" xfId="0" applyFont="1" applyFill="1" applyBorder="1" applyAlignment="1"/>
    <xf numFmtId="164" fontId="3" fillId="2" borderId="1" xfId="0" quotePrefix="1" applyNumberFormat="1" applyFont="1" applyFill="1" applyBorder="1" applyAlignment="1"/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 wrapText="1"/>
    </xf>
    <xf numFmtId="5" fontId="4" fillId="0" borderId="6" xfId="1" applyNumberFormat="1" applyFont="1" applyBorder="1" applyAlignment="1">
      <alignment horizontal="center" wrapText="1"/>
    </xf>
    <xf numFmtId="164" fontId="4" fillId="0" borderId="7" xfId="1" applyNumberFormat="1" applyFont="1" applyBorder="1" applyAlignment="1">
      <alignment horizontal="center" wrapText="1"/>
    </xf>
    <xf numFmtId="5" fontId="4" fillId="0" borderId="8" xfId="1" applyNumberFormat="1" applyFont="1" applyBorder="1" applyAlignment="1">
      <alignment horizontal="center" wrapText="1"/>
    </xf>
    <xf numFmtId="5" fontId="4" fillId="0" borderId="9" xfId="1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7"/>
  <sheetViews>
    <sheetView tabSelected="1" zoomScale="75" zoomScaleNormal="75" workbookViewId="0">
      <selection activeCell="B42" sqref="B42"/>
    </sheetView>
  </sheetViews>
  <sheetFormatPr defaultRowHeight="12.75" x14ac:dyDescent="0.2"/>
  <cols>
    <col min="1" max="1" width="14.85546875" style="41" customWidth="1"/>
    <col min="2" max="2" width="28.28515625" style="1" customWidth="1"/>
    <col min="3" max="3" width="18.28515625" style="1" customWidth="1"/>
    <col min="4" max="4" width="10.42578125" style="1" customWidth="1"/>
    <col min="5" max="5" width="13.140625" style="1" customWidth="1"/>
    <col min="6" max="6" width="12.42578125" style="1" customWidth="1"/>
    <col min="7" max="7" width="10.85546875" style="1" customWidth="1"/>
    <col min="8" max="8" width="18.42578125" style="1" customWidth="1"/>
    <col min="9" max="10" width="7.85546875" style="1" customWidth="1"/>
    <col min="11" max="11" width="11.85546875" style="8" customWidth="1"/>
    <col min="12" max="12" width="10.140625" style="32" customWidth="1"/>
    <col min="13" max="13" width="11.42578125" style="32" customWidth="1"/>
    <col min="14" max="14" width="10" style="35" customWidth="1"/>
    <col min="15" max="16" width="11.85546875" style="8" customWidth="1"/>
    <col min="17" max="17" width="11.140625" style="8" customWidth="1"/>
    <col min="18" max="18" width="14.85546875" style="8" customWidth="1"/>
    <col min="19" max="19" width="14.7109375" style="8" customWidth="1"/>
    <col min="20" max="20" width="8.85546875" style="1"/>
  </cols>
  <sheetData>
    <row r="1" spans="1:20" ht="13.5" thickBot="1" x14ac:dyDescent="0.25"/>
    <row r="2" spans="1:20" s="3" customFormat="1" ht="15" customHeight="1" thickBot="1" x14ac:dyDescent="0.25">
      <c r="A2" s="69" t="s">
        <v>24</v>
      </c>
      <c r="B2" s="68"/>
      <c r="C2" s="88" t="s">
        <v>13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70" t="s">
        <v>17</v>
      </c>
      <c r="R2" s="44"/>
      <c r="S2" s="6"/>
      <c r="T2" s="62"/>
    </row>
    <row r="3" spans="1:20" s="3" customFormat="1" ht="15" customHeight="1" thickBot="1" x14ac:dyDescent="0.25">
      <c r="A3" s="69" t="s">
        <v>10</v>
      </c>
      <c r="B3" s="68"/>
      <c r="C3" s="91" t="s">
        <v>14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71" t="s">
        <v>22</v>
      </c>
      <c r="R3" s="62"/>
      <c r="S3" s="6"/>
      <c r="T3" s="62"/>
    </row>
    <row r="4" spans="1:20" ht="13.5" thickBot="1" x14ac:dyDescent="0.25">
      <c r="A4" s="69" t="s">
        <v>11</v>
      </c>
      <c r="B4" s="68"/>
      <c r="C4" s="9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72" t="s">
        <v>16</v>
      </c>
      <c r="R4" s="44"/>
    </row>
    <row r="5" spans="1:20" ht="13.5" thickBot="1" x14ac:dyDescent="0.25">
      <c r="A5" s="69" t="s">
        <v>12</v>
      </c>
      <c r="B5" s="68"/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  <c r="Q5" s="73" t="s">
        <v>18</v>
      </c>
      <c r="R5" s="43"/>
    </row>
    <row r="6" spans="1:20" ht="15.75" x14ac:dyDescent="0.25">
      <c r="A6" s="40"/>
      <c r="D6" s="17"/>
      <c r="E6" s="17"/>
      <c r="F6" s="17"/>
      <c r="G6" s="17"/>
      <c r="H6" s="17"/>
      <c r="Q6" s="18"/>
    </row>
    <row r="7" spans="1:20" ht="16.5" thickBot="1" x14ac:dyDescent="0.3">
      <c r="A7" s="40"/>
      <c r="D7" s="17"/>
      <c r="E7" s="39"/>
      <c r="F7" s="39"/>
      <c r="G7" s="39"/>
      <c r="H7" s="17"/>
      <c r="Q7" s="18"/>
    </row>
    <row r="8" spans="1:20" s="3" customFormat="1" ht="53.25" customHeight="1" x14ac:dyDescent="0.2">
      <c r="A8" s="61" t="s">
        <v>5</v>
      </c>
      <c r="B8" s="46" t="s">
        <v>4</v>
      </c>
      <c r="C8" s="46" t="s">
        <v>3</v>
      </c>
      <c r="D8" s="46" t="s">
        <v>6</v>
      </c>
      <c r="E8" s="76" t="s">
        <v>38</v>
      </c>
      <c r="F8" s="77" t="s">
        <v>39</v>
      </c>
      <c r="G8" s="78" t="s">
        <v>40</v>
      </c>
      <c r="H8" s="47" t="s">
        <v>35</v>
      </c>
      <c r="I8" s="46" t="s">
        <v>36</v>
      </c>
      <c r="J8" s="48" t="s">
        <v>37</v>
      </c>
      <c r="K8" s="49" t="s">
        <v>31</v>
      </c>
      <c r="L8" s="49" t="s">
        <v>32</v>
      </c>
      <c r="M8" s="50" t="s">
        <v>2</v>
      </c>
      <c r="N8" s="51" t="s">
        <v>8</v>
      </c>
      <c r="O8" s="51" t="s">
        <v>7</v>
      </c>
      <c r="P8" s="52" t="s">
        <v>33</v>
      </c>
      <c r="Q8" s="52" t="s">
        <v>34</v>
      </c>
      <c r="R8" s="51" t="s">
        <v>9</v>
      </c>
      <c r="S8" s="87" t="s">
        <v>41</v>
      </c>
      <c r="T8" s="87" t="s">
        <v>42</v>
      </c>
    </row>
    <row r="9" spans="1:20" s="3" customFormat="1" ht="15.6" customHeight="1" x14ac:dyDescent="0.2">
      <c r="A9" s="63"/>
      <c r="B9" s="19"/>
      <c r="C9" s="19"/>
      <c r="D9" s="19"/>
      <c r="E9" s="79"/>
      <c r="F9" s="19"/>
      <c r="G9" s="80"/>
      <c r="H9" s="19"/>
      <c r="I9" s="19"/>
      <c r="J9" s="28"/>
      <c r="K9" s="31"/>
      <c r="L9" s="31"/>
      <c r="M9" s="36"/>
      <c r="N9" s="6"/>
      <c r="O9" s="6"/>
      <c r="P9" s="16"/>
      <c r="Q9" s="16"/>
      <c r="R9" s="11"/>
      <c r="S9" s="62"/>
      <c r="T9" s="62"/>
    </row>
    <row r="10" spans="1:20" x14ac:dyDescent="0.2">
      <c r="A10" s="45">
        <v>2</v>
      </c>
      <c r="B10" s="29" t="s">
        <v>27</v>
      </c>
      <c r="C10" s="23" t="s">
        <v>30</v>
      </c>
      <c r="D10" s="23" t="s">
        <v>1</v>
      </c>
      <c r="E10" s="81">
        <f>(F10+G10)</f>
        <v>23</v>
      </c>
      <c r="F10" s="20">
        <v>1</v>
      </c>
      <c r="G10" s="82">
        <v>22</v>
      </c>
      <c r="H10" s="24">
        <v>1</v>
      </c>
      <c r="I10" s="25">
        <f t="shared" ref="I10:I31" si="0">(G10/H10)/43560</f>
        <v>5.0505050505050505E-4</v>
      </c>
      <c r="J10" s="22">
        <f>(I10*43560)</f>
        <v>22</v>
      </c>
      <c r="K10" s="33">
        <v>1234</v>
      </c>
      <c r="L10" s="33">
        <v>4321</v>
      </c>
      <c r="M10" s="37">
        <v>2</v>
      </c>
      <c r="N10" s="7">
        <f>(K10*M10)</f>
        <v>2468</v>
      </c>
      <c r="O10" s="7">
        <f>(L10*M10)</f>
        <v>8642</v>
      </c>
      <c r="P10" s="9">
        <v>500</v>
      </c>
      <c r="Q10" s="9">
        <v>6000</v>
      </c>
      <c r="R10" s="7">
        <f>SUM(N10:Q10)</f>
        <v>17610</v>
      </c>
      <c r="S10" s="1"/>
    </row>
    <row r="11" spans="1:20" x14ac:dyDescent="0.2">
      <c r="A11" s="45">
        <v>3</v>
      </c>
      <c r="B11" s="29" t="s">
        <v>28</v>
      </c>
      <c r="C11" s="23" t="s">
        <v>30</v>
      </c>
      <c r="D11" s="23" t="s">
        <v>1</v>
      </c>
      <c r="E11" s="81">
        <f t="shared" ref="E11:E31" si="1">(F11+G11)</f>
        <v>23</v>
      </c>
      <c r="F11" s="20">
        <v>2</v>
      </c>
      <c r="G11" s="82">
        <v>21</v>
      </c>
      <c r="H11" s="24">
        <v>1</v>
      </c>
      <c r="I11" s="25">
        <f t="shared" si="0"/>
        <v>4.8209366391184575E-4</v>
      </c>
      <c r="J11" s="22">
        <f t="shared" ref="J11:J31" si="2">(I11*43560)</f>
        <v>21</v>
      </c>
      <c r="K11" s="33">
        <v>1234</v>
      </c>
      <c r="L11" s="33">
        <v>4321</v>
      </c>
      <c r="M11" s="37">
        <v>2</v>
      </c>
      <c r="N11" s="7">
        <f t="shared" ref="N11:N19" si="3">(K11*M11)</f>
        <v>2468</v>
      </c>
      <c r="O11" s="7">
        <f t="shared" ref="O11:O19" si="4">(L11*M11)</f>
        <v>8642</v>
      </c>
      <c r="P11" s="9">
        <v>500</v>
      </c>
      <c r="Q11" s="9">
        <v>6000</v>
      </c>
      <c r="R11" s="7">
        <f t="shared" ref="R11:R19" si="5">SUM(N11:Q11)</f>
        <v>17610</v>
      </c>
      <c r="S11" s="1"/>
    </row>
    <row r="12" spans="1:20" x14ac:dyDescent="0.2">
      <c r="A12" s="45">
        <v>4</v>
      </c>
      <c r="B12" s="5" t="s">
        <v>29</v>
      </c>
      <c r="C12" s="23" t="s">
        <v>30</v>
      </c>
      <c r="D12" s="23" t="s">
        <v>1</v>
      </c>
      <c r="E12" s="81">
        <f t="shared" si="1"/>
        <v>23</v>
      </c>
      <c r="F12" s="20">
        <v>3</v>
      </c>
      <c r="G12" s="82">
        <v>20</v>
      </c>
      <c r="H12" s="24">
        <v>1</v>
      </c>
      <c r="I12" s="25">
        <f t="shared" si="0"/>
        <v>4.591368227731864E-4</v>
      </c>
      <c r="J12" s="22">
        <f t="shared" si="2"/>
        <v>20</v>
      </c>
      <c r="K12" s="33">
        <v>1234</v>
      </c>
      <c r="L12" s="33">
        <v>4321</v>
      </c>
      <c r="M12" s="37">
        <v>2</v>
      </c>
      <c r="N12" s="7">
        <f t="shared" si="3"/>
        <v>2468</v>
      </c>
      <c r="O12" s="7">
        <f t="shared" si="4"/>
        <v>8642</v>
      </c>
      <c r="P12" s="9">
        <v>500</v>
      </c>
      <c r="Q12" s="9">
        <v>6000</v>
      </c>
      <c r="R12" s="7">
        <f t="shared" si="5"/>
        <v>17610</v>
      </c>
      <c r="S12" s="1"/>
    </row>
    <row r="13" spans="1:20" x14ac:dyDescent="0.2">
      <c r="A13" s="45">
        <v>5</v>
      </c>
      <c r="B13" s="23" t="s">
        <v>26</v>
      </c>
      <c r="C13" s="23" t="s">
        <v>30</v>
      </c>
      <c r="D13" s="23" t="s">
        <v>1</v>
      </c>
      <c r="E13" s="81">
        <f t="shared" si="1"/>
        <v>23</v>
      </c>
      <c r="F13" s="20">
        <v>4</v>
      </c>
      <c r="G13" s="82">
        <v>19</v>
      </c>
      <c r="H13" s="24">
        <v>1</v>
      </c>
      <c r="I13" s="25">
        <f t="shared" si="0"/>
        <v>4.3617998163452711E-4</v>
      </c>
      <c r="J13" s="22">
        <f t="shared" si="2"/>
        <v>19</v>
      </c>
      <c r="K13" s="33">
        <v>1234</v>
      </c>
      <c r="L13" s="33">
        <v>4321</v>
      </c>
      <c r="M13" s="37">
        <v>2</v>
      </c>
      <c r="N13" s="7">
        <f t="shared" si="3"/>
        <v>2468</v>
      </c>
      <c r="O13" s="7">
        <f t="shared" si="4"/>
        <v>8642</v>
      </c>
      <c r="P13" s="9">
        <v>500</v>
      </c>
      <c r="Q13" s="9">
        <v>6000</v>
      </c>
      <c r="R13" s="30">
        <f t="shared" si="5"/>
        <v>17610</v>
      </c>
      <c r="S13" s="1"/>
    </row>
    <row r="14" spans="1:20" x14ac:dyDescent="0.2">
      <c r="A14" s="45">
        <v>6</v>
      </c>
      <c r="B14" s="29" t="s">
        <v>27</v>
      </c>
      <c r="C14" s="23" t="s">
        <v>30</v>
      </c>
      <c r="D14" s="23" t="s">
        <v>1</v>
      </c>
      <c r="E14" s="81">
        <f t="shared" si="1"/>
        <v>23</v>
      </c>
      <c r="F14" s="20">
        <v>5</v>
      </c>
      <c r="G14" s="82">
        <v>18</v>
      </c>
      <c r="H14" s="24">
        <v>1</v>
      </c>
      <c r="I14" s="25">
        <f t="shared" si="0"/>
        <v>4.1322314049586776E-4</v>
      </c>
      <c r="J14" s="22">
        <f t="shared" si="2"/>
        <v>18</v>
      </c>
      <c r="K14" s="33">
        <v>1234</v>
      </c>
      <c r="L14" s="33">
        <v>4321</v>
      </c>
      <c r="M14" s="37">
        <v>2</v>
      </c>
      <c r="N14" s="7">
        <f t="shared" si="3"/>
        <v>2468</v>
      </c>
      <c r="O14" s="7">
        <f t="shared" si="4"/>
        <v>8642</v>
      </c>
      <c r="P14" s="9">
        <v>500</v>
      </c>
      <c r="Q14" s="9">
        <v>6000</v>
      </c>
      <c r="R14" s="30">
        <f t="shared" si="5"/>
        <v>17610</v>
      </c>
      <c r="S14" s="1"/>
    </row>
    <row r="15" spans="1:20" x14ac:dyDescent="0.2">
      <c r="A15" s="45">
        <v>7</v>
      </c>
      <c r="B15" s="29" t="s">
        <v>28</v>
      </c>
      <c r="C15" s="23" t="s">
        <v>30</v>
      </c>
      <c r="D15" s="23" t="s">
        <v>1</v>
      </c>
      <c r="E15" s="81">
        <f t="shared" si="1"/>
        <v>23</v>
      </c>
      <c r="F15" s="20">
        <v>6</v>
      </c>
      <c r="G15" s="82">
        <v>17</v>
      </c>
      <c r="H15" s="24">
        <v>1</v>
      </c>
      <c r="I15" s="25">
        <f t="shared" si="0"/>
        <v>3.9026629935720846E-4</v>
      </c>
      <c r="J15" s="22">
        <f t="shared" si="2"/>
        <v>17</v>
      </c>
      <c r="K15" s="33">
        <v>1234</v>
      </c>
      <c r="L15" s="33">
        <v>4321</v>
      </c>
      <c r="M15" s="37">
        <v>2</v>
      </c>
      <c r="N15" s="7">
        <f t="shared" si="3"/>
        <v>2468</v>
      </c>
      <c r="O15" s="7">
        <f t="shared" si="4"/>
        <v>8642</v>
      </c>
      <c r="P15" s="9">
        <v>500</v>
      </c>
      <c r="Q15" s="9">
        <v>6000</v>
      </c>
      <c r="R15" s="30">
        <f t="shared" si="5"/>
        <v>17610</v>
      </c>
      <c r="S15" s="1"/>
    </row>
    <row r="16" spans="1:20" x14ac:dyDescent="0.2">
      <c r="A16" s="45">
        <v>8</v>
      </c>
      <c r="B16" s="5" t="s">
        <v>29</v>
      </c>
      <c r="C16" s="23" t="s">
        <v>30</v>
      </c>
      <c r="D16" s="23" t="s">
        <v>19</v>
      </c>
      <c r="E16" s="81">
        <f t="shared" si="1"/>
        <v>23</v>
      </c>
      <c r="F16" s="20">
        <v>7</v>
      </c>
      <c r="G16" s="82">
        <v>16</v>
      </c>
      <c r="H16" s="24">
        <v>1</v>
      </c>
      <c r="I16" s="25">
        <f t="shared" si="0"/>
        <v>3.6730945821854911E-4</v>
      </c>
      <c r="J16" s="22">
        <f t="shared" si="2"/>
        <v>16</v>
      </c>
      <c r="K16" s="33">
        <v>1234</v>
      </c>
      <c r="L16" s="33">
        <v>4321</v>
      </c>
      <c r="M16" s="37">
        <v>2</v>
      </c>
      <c r="N16" s="7">
        <f t="shared" si="3"/>
        <v>2468</v>
      </c>
      <c r="O16" s="7">
        <f t="shared" si="4"/>
        <v>8642</v>
      </c>
      <c r="P16" s="9">
        <v>500</v>
      </c>
      <c r="Q16" s="9">
        <v>6000</v>
      </c>
      <c r="R16" s="30">
        <f t="shared" si="5"/>
        <v>17610</v>
      </c>
      <c r="S16" s="1"/>
    </row>
    <row r="17" spans="1:19" x14ac:dyDescent="0.2">
      <c r="A17" s="45">
        <v>9</v>
      </c>
      <c r="B17" s="23" t="s">
        <v>26</v>
      </c>
      <c r="C17" s="23" t="s">
        <v>30</v>
      </c>
      <c r="D17" s="23" t="s">
        <v>20</v>
      </c>
      <c r="E17" s="81">
        <f t="shared" si="1"/>
        <v>23</v>
      </c>
      <c r="F17" s="20">
        <v>8</v>
      </c>
      <c r="G17" s="82">
        <v>15</v>
      </c>
      <c r="H17" s="24">
        <v>1</v>
      </c>
      <c r="I17" s="25">
        <f t="shared" si="0"/>
        <v>3.4435261707988982E-4</v>
      </c>
      <c r="J17" s="22">
        <f t="shared" si="2"/>
        <v>15</v>
      </c>
      <c r="K17" s="33">
        <v>1234</v>
      </c>
      <c r="L17" s="33">
        <v>4321</v>
      </c>
      <c r="M17" s="37">
        <v>2</v>
      </c>
      <c r="N17" s="7">
        <f t="shared" si="3"/>
        <v>2468</v>
      </c>
      <c r="O17" s="7">
        <f t="shared" si="4"/>
        <v>8642</v>
      </c>
      <c r="P17" s="9">
        <v>500</v>
      </c>
      <c r="Q17" s="9">
        <v>6000</v>
      </c>
      <c r="R17" s="30">
        <f t="shared" si="5"/>
        <v>17610</v>
      </c>
      <c r="S17" s="1"/>
    </row>
    <row r="18" spans="1:19" x14ac:dyDescent="0.2">
      <c r="A18" s="45">
        <v>10</v>
      </c>
      <c r="B18" s="29" t="s">
        <v>27</v>
      </c>
      <c r="C18" s="23" t="s">
        <v>30</v>
      </c>
      <c r="D18" s="23" t="s">
        <v>21</v>
      </c>
      <c r="E18" s="81">
        <f t="shared" si="1"/>
        <v>23</v>
      </c>
      <c r="F18" s="20">
        <v>9</v>
      </c>
      <c r="G18" s="82">
        <v>14</v>
      </c>
      <c r="H18" s="24">
        <v>1</v>
      </c>
      <c r="I18" s="25">
        <f t="shared" si="0"/>
        <v>3.2139577594123047E-4</v>
      </c>
      <c r="J18" s="22">
        <f t="shared" si="2"/>
        <v>14</v>
      </c>
      <c r="K18" s="33">
        <v>1234</v>
      </c>
      <c r="L18" s="33">
        <v>4321</v>
      </c>
      <c r="M18" s="37">
        <v>2</v>
      </c>
      <c r="N18" s="7">
        <f t="shared" si="3"/>
        <v>2468</v>
      </c>
      <c r="O18" s="7">
        <f t="shared" si="4"/>
        <v>8642</v>
      </c>
      <c r="P18" s="9">
        <v>500</v>
      </c>
      <c r="Q18" s="9">
        <v>6000</v>
      </c>
      <c r="R18" s="30">
        <f t="shared" si="5"/>
        <v>17610</v>
      </c>
      <c r="S18" s="1"/>
    </row>
    <row r="19" spans="1:19" x14ac:dyDescent="0.2">
      <c r="A19" s="45">
        <v>11</v>
      </c>
      <c r="B19" s="29" t="s">
        <v>28</v>
      </c>
      <c r="C19" s="23" t="s">
        <v>30</v>
      </c>
      <c r="D19" s="23" t="s">
        <v>1</v>
      </c>
      <c r="E19" s="81">
        <f t="shared" si="1"/>
        <v>23</v>
      </c>
      <c r="F19" s="20">
        <v>10</v>
      </c>
      <c r="G19" s="82">
        <v>13</v>
      </c>
      <c r="H19" s="24">
        <v>1</v>
      </c>
      <c r="I19" s="25">
        <f t="shared" si="0"/>
        <v>2.9843893480257117E-4</v>
      </c>
      <c r="J19" s="22">
        <f t="shared" si="2"/>
        <v>13</v>
      </c>
      <c r="K19" s="33">
        <v>1234</v>
      </c>
      <c r="L19" s="33">
        <v>4321</v>
      </c>
      <c r="M19" s="37">
        <v>2</v>
      </c>
      <c r="N19" s="7">
        <f t="shared" si="3"/>
        <v>2468</v>
      </c>
      <c r="O19" s="7">
        <f t="shared" si="4"/>
        <v>8642</v>
      </c>
      <c r="P19" s="9">
        <v>500</v>
      </c>
      <c r="Q19" s="9">
        <v>6000</v>
      </c>
      <c r="R19" s="30">
        <f t="shared" si="5"/>
        <v>17610</v>
      </c>
      <c r="S19" s="1"/>
    </row>
    <row r="20" spans="1:19" x14ac:dyDescent="0.2">
      <c r="A20" s="45">
        <v>12</v>
      </c>
      <c r="B20" s="5" t="s">
        <v>29</v>
      </c>
      <c r="C20" s="23" t="s">
        <v>30</v>
      </c>
      <c r="D20" s="23" t="s">
        <v>1</v>
      </c>
      <c r="E20" s="81">
        <f t="shared" si="1"/>
        <v>23</v>
      </c>
      <c r="F20" s="20">
        <v>11</v>
      </c>
      <c r="G20" s="82">
        <v>12</v>
      </c>
      <c r="H20" s="24">
        <v>1</v>
      </c>
      <c r="I20" s="25">
        <f t="shared" si="0"/>
        <v>2.7548209366391182E-4</v>
      </c>
      <c r="J20" s="22">
        <f t="shared" si="2"/>
        <v>11.999999999999998</v>
      </c>
      <c r="K20" s="33">
        <v>1234</v>
      </c>
      <c r="L20" s="33">
        <v>4321</v>
      </c>
      <c r="M20" s="37">
        <v>2</v>
      </c>
      <c r="N20" s="7">
        <f t="shared" ref="N20" si="6">(K20*M20)</f>
        <v>2468</v>
      </c>
      <c r="O20" s="7">
        <f t="shared" ref="O20:O22" si="7">(L20*M20)</f>
        <v>8642</v>
      </c>
      <c r="P20" s="9">
        <v>500</v>
      </c>
      <c r="Q20" s="9">
        <v>6000</v>
      </c>
      <c r="R20" s="30">
        <f t="shared" ref="R20" si="8">SUM(N20:Q20)</f>
        <v>17610</v>
      </c>
      <c r="S20" s="1"/>
    </row>
    <row r="21" spans="1:19" x14ac:dyDescent="0.2">
      <c r="A21" s="45">
        <v>13</v>
      </c>
      <c r="B21" s="23" t="s">
        <v>26</v>
      </c>
      <c r="C21" s="23" t="s">
        <v>30</v>
      </c>
      <c r="D21" s="23" t="s">
        <v>1</v>
      </c>
      <c r="E21" s="81">
        <f t="shared" si="1"/>
        <v>23</v>
      </c>
      <c r="F21" s="20">
        <v>12</v>
      </c>
      <c r="G21" s="82">
        <v>11</v>
      </c>
      <c r="H21" s="24">
        <v>1</v>
      </c>
      <c r="I21" s="25">
        <f t="shared" si="0"/>
        <v>2.5252525252525253E-4</v>
      </c>
      <c r="J21" s="22">
        <f t="shared" si="2"/>
        <v>11</v>
      </c>
      <c r="K21" s="33">
        <v>1234</v>
      </c>
      <c r="L21" s="33">
        <v>4321</v>
      </c>
      <c r="M21" s="37">
        <v>2</v>
      </c>
      <c r="N21" s="7">
        <f t="shared" ref="N21:N25" si="9">(K21*M21)</f>
        <v>2468</v>
      </c>
      <c r="O21" s="7">
        <f t="shared" si="7"/>
        <v>8642</v>
      </c>
      <c r="P21" s="9">
        <v>500</v>
      </c>
      <c r="Q21" s="9">
        <v>6000</v>
      </c>
      <c r="R21" s="30">
        <f t="shared" ref="R21:R25" si="10">SUM(N21:Q21)</f>
        <v>17610</v>
      </c>
      <c r="S21" s="1"/>
    </row>
    <row r="22" spans="1:19" x14ac:dyDescent="0.2">
      <c r="A22" s="45">
        <v>14</v>
      </c>
      <c r="B22" s="29" t="s">
        <v>27</v>
      </c>
      <c r="C22" s="23" t="s">
        <v>30</v>
      </c>
      <c r="D22" s="23" t="s">
        <v>1</v>
      </c>
      <c r="E22" s="81">
        <f t="shared" si="1"/>
        <v>23</v>
      </c>
      <c r="F22" s="20">
        <v>13</v>
      </c>
      <c r="G22" s="82">
        <v>10</v>
      </c>
      <c r="H22" s="24">
        <v>1</v>
      </c>
      <c r="I22" s="25">
        <f t="shared" si="0"/>
        <v>2.295684113865932E-4</v>
      </c>
      <c r="J22" s="22">
        <f t="shared" si="2"/>
        <v>10</v>
      </c>
      <c r="K22" s="33">
        <v>1234</v>
      </c>
      <c r="L22" s="33">
        <v>4321</v>
      </c>
      <c r="M22" s="37">
        <v>2</v>
      </c>
      <c r="N22" s="7">
        <f t="shared" si="9"/>
        <v>2468</v>
      </c>
      <c r="O22" s="7">
        <f t="shared" si="7"/>
        <v>8642</v>
      </c>
      <c r="P22" s="9">
        <v>500</v>
      </c>
      <c r="Q22" s="9">
        <v>6000</v>
      </c>
      <c r="R22" s="30">
        <f t="shared" si="10"/>
        <v>17610</v>
      </c>
      <c r="S22" s="1"/>
    </row>
    <row r="23" spans="1:19" x14ac:dyDescent="0.2">
      <c r="A23" s="45">
        <v>15</v>
      </c>
      <c r="B23" s="29" t="s">
        <v>28</v>
      </c>
      <c r="C23" s="23" t="s">
        <v>30</v>
      </c>
      <c r="D23" s="23" t="s">
        <v>1</v>
      </c>
      <c r="E23" s="81">
        <f t="shared" si="1"/>
        <v>23</v>
      </c>
      <c r="F23" s="20">
        <v>14</v>
      </c>
      <c r="G23" s="82">
        <v>9</v>
      </c>
      <c r="H23" s="24">
        <v>1</v>
      </c>
      <c r="I23" s="25">
        <f t="shared" si="0"/>
        <v>2.0661157024793388E-4</v>
      </c>
      <c r="J23" s="22">
        <f t="shared" si="2"/>
        <v>9</v>
      </c>
      <c r="K23" s="33">
        <v>1234</v>
      </c>
      <c r="L23" s="33">
        <v>4321</v>
      </c>
      <c r="M23" s="37">
        <v>2</v>
      </c>
      <c r="N23" s="7">
        <f t="shared" si="9"/>
        <v>2468</v>
      </c>
      <c r="O23" s="7">
        <f t="shared" ref="O23:O25" si="11">(L23*M23)</f>
        <v>8642</v>
      </c>
      <c r="P23" s="9">
        <v>500</v>
      </c>
      <c r="Q23" s="9">
        <v>6000</v>
      </c>
      <c r="R23" s="30">
        <f t="shared" si="10"/>
        <v>17610</v>
      </c>
      <c r="S23" s="1"/>
    </row>
    <row r="24" spans="1:19" x14ac:dyDescent="0.2">
      <c r="A24" s="45">
        <v>16</v>
      </c>
      <c r="B24" s="5" t="s">
        <v>29</v>
      </c>
      <c r="C24" s="23" t="s">
        <v>30</v>
      </c>
      <c r="D24" s="23" t="s">
        <v>1</v>
      </c>
      <c r="E24" s="81">
        <f t="shared" si="1"/>
        <v>23</v>
      </c>
      <c r="F24" s="20">
        <v>15</v>
      </c>
      <c r="G24" s="82">
        <v>8</v>
      </c>
      <c r="H24" s="24">
        <v>1</v>
      </c>
      <c r="I24" s="25">
        <f t="shared" si="0"/>
        <v>1.8365472910927456E-4</v>
      </c>
      <c r="J24" s="22">
        <f t="shared" si="2"/>
        <v>8</v>
      </c>
      <c r="K24" s="33">
        <v>1234</v>
      </c>
      <c r="L24" s="33">
        <v>4321</v>
      </c>
      <c r="M24" s="37">
        <v>2</v>
      </c>
      <c r="N24" s="7">
        <f t="shared" si="9"/>
        <v>2468</v>
      </c>
      <c r="O24" s="7">
        <f t="shared" si="11"/>
        <v>8642</v>
      </c>
      <c r="P24" s="9">
        <v>500</v>
      </c>
      <c r="Q24" s="9">
        <v>6000</v>
      </c>
      <c r="R24" s="30">
        <f t="shared" si="10"/>
        <v>17610</v>
      </c>
      <c r="S24" s="1"/>
    </row>
    <row r="25" spans="1:19" x14ac:dyDescent="0.2">
      <c r="A25" s="45">
        <v>17</v>
      </c>
      <c r="B25" s="23" t="s">
        <v>26</v>
      </c>
      <c r="C25" s="23" t="s">
        <v>30</v>
      </c>
      <c r="D25" s="23" t="s">
        <v>1</v>
      </c>
      <c r="E25" s="81">
        <f t="shared" si="1"/>
        <v>23</v>
      </c>
      <c r="F25" s="20">
        <v>16</v>
      </c>
      <c r="G25" s="82">
        <v>7</v>
      </c>
      <c r="H25" s="24">
        <v>1</v>
      </c>
      <c r="I25" s="25">
        <f t="shared" si="0"/>
        <v>1.6069788797061523E-4</v>
      </c>
      <c r="J25" s="22">
        <f t="shared" si="2"/>
        <v>7</v>
      </c>
      <c r="K25" s="33">
        <v>1234</v>
      </c>
      <c r="L25" s="33">
        <v>4321</v>
      </c>
      <c r="M25" s="37">
        <v>2</v>
      </c>
      <c r="N25" s="7">
        <f t="shared" si="9"/>
        <v>2468</v>
      </c>
      <c r="O25" s="7">
        <f t="shared" si="11"/>
        <v>8642</v>
      </c>
      <c r="P25" s="9">
        <v>500</v>
      </c>
      <c r="Q25" s="9">
        <v>6000</v>
      </c>
      <c r="R25" s="30">
        <f t="shared" si="10"/>
        <v>17610</v>
      </c>
      <c r="S25" s="1"/>
    </row>
    <row r="26" spans="1:19" x14ac:dyDescent="0.2">
      <c r="A26" s="45">
        <v>18</v>
      </c>
      <c r="B26" s="29" t="s">
        <v>27</v>
      </c>
      <c r="C26" s="23" t="s">
        <v>30</v>
      </c>
      <c r="D26" s="4" t="s">
        <v>1</v>
      </c>
      <c r="E26" s="81">
        <f t="shared" si="1"/>
        <v>23</v>
      </c>
      <c r="F26" s="20">
        <v>17</v>
      </c>
      <c r="G26" s="82">
        <v>6</v>
      </c>
      <c r="H26" s="13">
        <v>1</v>
      </c>
      <c r="I26" s="14">
        <f t="shared" si="0"/>
        <v>1.3774104683195591E-4</v>
      </c>
      <c r="J26" s="22">
        <f t="shared" si="2"/>
        <v>5.9999999999999991</v>
      </c>
      <c r="K26" s="33">
        <v>1234</v>
      </c>
      <c r="L26" s="33">
        <v>4321</v>
      </c>
      <c r="M26" s="37">
        <v>2</v>
      </c>
      <c r="N26" s="7">
        <f t="shared" ref="N26:N31" si="12">(K26*M26)</f>
        <v>2468</v>
      </c>
      <c r="O26" s="7">
        <f t="shared" ref="O26:O31" si="13">(L26*M26)</f>
        <v>8642</v>
      </c>
      <c r="P26" s="9">
        <v>500</v>
      </c>
      <c r="Q26" s="9">
        <v>6000</v>
      </c>
      <c r="R26" s="7">
        <f t="shared" ref="R26:R31" si="14">SUM(N26:Q26)</f>
        <v>17610</v>
      </c>
      <c r="S26" s="1"/>
    </row>
    <row r="27" spans="1:19" x14ac:dyDescent="0.2">
      <c r="A27" s="45">
        <v>19</v>
      </c>
      <c r="B27" s="29" t="s">
        <v>28</v>
      </c>
      <c r="C27" s="23" t="s">
        <v>30</v>
      </c>
      <c r="D27" s="4" t="s">
        <v>19</v>
      </c>
      <c r="E27" s="81">
        <f t="shared" si="1"/>
        <v>23</v>
      </c>
      <c r="F27" s="20">
        <v>18</v>
      </c>
      <c r="G27" s="82">
        <v>5</v>
      </c>
      <c r="H27" s="13">
        <v>1</v>
      </c>
      <c r="I27" s="14">
        <f t="shared" si="0"/>
        <v>1.147842056932966E-4</v>
      </c>
      <c r="J27" s="22">
        <f t="shared" si="2"/>
        <v>5</v>
      </c>
      <c r="K27" s="33">
        <v>1234</v>
      </c>
      <c r="L27" s="33">
        <v>4321</v>
      </c>
      <c r="M27" s="37">
        <v>2</v>
      </c>
      <c r="N27" s="7">
        <f t="shared" si="12"/>
        <v>2468</v>
      </c>
      <c r="O27" s="7">
        <f t="shared" si="13"/>
        <v>8642</v>
      </c>
      <c r="P27" s="9">
        <v>500</v>
      </c>
      <c r="Q27" s="9">
        <v>6000</v>
      </c>
      <c r="R27" s="7">
        <f t="shared" si="14"/>
        <v>17610</v>
      </c>
      <c r="S27" s="1"/>
    </row>
    <row r="28" spans="1:19" x14ac:dyDescent="0.2">
      <c r="A28" s="45">
        <v>20</v>
      </c>
      <c r="B28" s="5" t="s">
        <v>29</v>
      </c>
      <c r="C28" s="23" t="s">
        <v>30</v>
      </c>
      <c r="D28" s="4" t="s">
        <v>19</v>
      </c>
      <c r="E28" s="81">
        <f t="shared" si="1"/>
        <v>23</v>
      </c>
      <c r="F28" s="20">
        <v>19</v>
      </c>
      <c r="G28" s="82">
        <v>4</v>
      </c>
      <c r="H28" s="13">
        <v>1</v>
      </c>
      <c r="I28" s="14">
        <f t="shared" si="0"/>
        <v>9.1827364554637278E-5</v>
      </c>
      <c r="J28" s="22">
        <f t="shared" si="2"/>
        <v>4</v>
      </c>
      <c r="K28" s="33">
        <v>1234</v>
      </c>
      <c r="L28" s="33">
        <v>4321</v>
      </c>
      <c r="M28" s="37">
        <v>2</v>
      </c>
      <c r="N28" s="7">
        <f t="shared" si="12"/>
        <v>2468</v>
      </c>
      <c r="O28" s="7">
        <f t="shared" si="13"/>
        <v>8642</v>
      </c>
      <c r="P28" s="9">
        <v>500</v>
      </c>
      <c r="Q28" s="9">
        <v>6000</v>
      </c>
      <c r="R28" s="7">
        <f t="shared" si="14"/>
        <v>17610</v>
      </c>
      <c r="S28" s="1"/>
    </row>
    <row r="29" spans="1:19" x14ac:dyDescent="0.2">
      <c r="A29" s="64">
        <v>21</v>
      </c>
      <c r="B29" s="23" t="s">
        <v>26</v>
      </c>
      <c r="C29" s="23" t="s">
        <v>30</v>
      </c>
      <c r="D29" s="4" t="s">
        <v>19</v>
      </c>
      <c r="E29" s="81">
        <f t="shared" si="1"/>
        <v>23</v>
      </c>
      <c r="F29" s="20">
        <v>20</v>
      </c>
      <c r="G29" s="82">
        <v>3</v>
      </c>
      <c r="H29" s="13">
        <v>1</v>
      </c>
      <c r="I29" s="14">
        <f t="shared" si="0"/>
        <v>6.8870523415977955E-5</v>
      </c>
      <c r="J29" s="22">
        <f t="shared" si="2"/>
        <v>2.9999999999999996</v>
      </c>
      <c r="K29" s="33">
        <v>1234</v>
      </c>
      <c r="L29" s="33">
        <v>4321</v>
      </c>
      <c r="M29" s="37">
        <v>2</v>
      </c>
      <c r="N29" s="7">
        <f t="shared" si="12"/>
        <v>2468</v>
      </c>
      <c r="O29" s="7">
        <f t="shared" si="13"/>
        <v>8642</v>
      </c>
      <c r="P29" s="9">
        <v>500</v>
      </c>
      <c r="Q29" s="9">
        <v>6000</v>
      </c>
      <c r="R29" s="7">
        <f t="shared" si="14"/>
        <v>17610</v>
      </c>
      <c r="S29" s="1"/>
    </row>
    <row r="30" spans="1:19" x14ac:dyDescent="0.2">
      <c r="A30" s="64">
        <v>22</v>
      </c>
      <c r="B30" s="29" t="s">
        <v>27</v>
      </c>
      <c r="C30" s="23" t="s">
        <v>30</v>
      </c>
      <c r="D30" s="4" t="s">
        <v>1</v>
      </c>
      <c r="E30" s="81">
        <f t="shared" si="1"/>
        <v>23</v>
      </c>
      <c r="F30" s="20">
        <v>21</v>
      </c>
      <c r="G30" s="82">
        <v>2</v>
      </c>
      <c r="H30" s="13">
        <v>1</v>
      </c>
      <c r="I30" s="14">
        <f t="shared" si="0"/>
        <v>4.5913682277318639E-5</v>
      </c>
      <c r="J30" s="22">
        <f t="shared" si="2"/>
        <v>2</v>
      </c>
      <c r="K30" s="33">
        <v>1234</v>
      </c>
      <c r="L30" s="33">
        <v>4321</v>
      </c>
      <c r="M30" s="37">
        <v>2</v>
      </c>
      <c r="N30" s="7">
        <f t="shared" si="12"/>
        <v>2468</v>
      </c>
      <c r="O30" s="7">
        <f t="shared" si="13"/>
        <v>8642</v>
      </c>
      <c r="P30" s="9">
        <v>500</v>
      </c>
      <c r="Q30" s="9">
        <v>6000</v>
      </c>
      <c r="R30" s="7">
        <f t="shared" si="14"/>
        <v>17610</v>
      </c>
      <c r="S30" s="1"/>
    </row>
    <row r="31" spans="1:19" x14ac:dyDescent="0.2">
      <c r="A31" s="64">
        <v>23</v>
      </c>
      <c r="B31" s="29" t="s">
        <v>28</v>
      </c>
      <c r="C31" s="23" t="s">
        <v>30</v>
      </c>
      <c r="D31" s="4" t="s">
        <v>19</v>
      </c>
      <c r="E31" s="81">
        <f t="shared" si="1"/>
        <v>23</v>
      </c>
      <c r="F31" s="20">
        <v>22</v>
      </c>
      <c r="G31" s="82">
        <v>1</v>
      </c>
      <c r="H31" s="13">
        <v>1</v>
      </c>
      <c r="I31" s="14">
        <f t="shared" si="0"/>
        <v>2.295684113865932E-5</v>
      </c>
      <c r="J31" s="22">
        <f t="shared" si="2"/>
        <v>1</v>
      </c>
      <c r="K31" s="33">
        <v>1234</v>
      </c>
      <c r="L31" s="33">
        <v>4321</v>
      </c>
      <c r="M31" s="37">
        <v>2</v>
      </c>
      <c r="N31" s="7">
        <f t="shared" si="12"/>
        <v>2468</v>
      </c>
      <c r="O31" s="7">
        <f t="shared" si="13"/>
        <v>8642</v>
      </c>
      <c r="P31" s="9">
        <v>500</v>
      </c>
      <c r="Q31" s="9">
        <v>6000</v>
      </c>
      <c r="R31" s="7">
        <f t="shared" si="14"/>
        <v>17610</v>
      </c>
      <c r="S31" s="1"/>
    </row>
    <row r="32" spans="1:19" ht="13.5" thickBot="1" x14ac:dyDescent="0.25">
      <c r="A32" s="64"/>
      <c r="C32" s="4"/>
      <c r="D32" s="4"/>
      <c r="E32" s="83"/>
      <c r="F32" s="84"/>
      <c r="G32" s="85"/>
      <c r="H32" s="13"/>
      <c r="I32" s="14"/>
      <c r="J32" s="12"/>
      <c r="K32" s="33"/>
      <c r="L32" s="33"/>
      <c r="M32" s="37"/>
      <c r="N32" s="7"/>
      <c r="O32" s="7"/>
      <c r="R32" s="7"/>
      <c r="S32" s="1"/>
    </row>
    <row r="33" spans="1:20" s="60" customFormat="1" ht="13.5" thickBot="1" x14ac:dyDescent="0.25">
      <c r="A33" s="65" t="s">
        <v>15</v>
      </c>
      <c r="B33" s="53" t="s">
        <v>25</v>
      </c>
      <c r="C33" s="54" t="s">
        <v>25</v>
      </c>
      <c r="D33" s="54" t="s">
        <v>25</v>
      </c>
      <c r="E33" s="66" t="s">
        <v>25</v>
      </c>
      <c r="F33" s="67" t="s">
        <v>25</v>
      </c>
      <c r="G33" s="67" t="s">
        <v>25</v>
      </c>
      <c r="H33" s="56" t="s">
        <v>25</v>
      </c>
      <c r="I33" s="57">
        <f>AVERAGE(I10:I32)</f>
        <v>2.640036730945822E-4</v>
      </c>
      <c r="J33" s="55">
        <f>AVERAGE(J10:J32)</f>
        <v>11.5</v>
      </c>
      <c r="K33" s="58" t="s">
        <v>25</v>
      </c>
      <c r="L33" s="58" t="s">
        <v>25</v>
      </c>
      <c r="M33" s="59">
        <f>AVERAGE(M10:M32)</f>
        <v>2</v>
      </c>
      <c r="N33" s="75">
        <f>SUM(N10:N31)</f>
        <v>54296</v>
      </c>
      <c r="O33" s="75">
        <f>SUM(O10:O32)</f>
        <v>190124</v>
      </c>
      <c r="P33" s="74">
        <f>SUM(P10:P32)</f>
        <v>11000</v>
      </c>
      <c r="Q33" s="74">
        <f>SUM(Q10:Q32)</f>
        <v>132000</v>
      </c>
      <c r="R33" s="75">
        <f>SUM(R10:R32)</f>
        <v>387420</v>
      </c>
      <c r="S33" s="68"/>
      <c r="T33" s="68"/>
    </row>
    <row r="34" spans="1:20" ht="13.5" thickBot="1" x14ac:dyDescent="0.25">
      <c r="A34" s="64"/>
      <c r="D34" s="4"/>
      <c r="E34" s="12"/>
      <c r="F34" s="15"/>
      <c r="G34" s="15"/>
      <c r="H34" s="4" t="s">
        <v>0</v>
      </c>
      <c r="I34" s="13"/>
      <c r="J34" s="14"/>
      <c r="K34" s="12"/>
      <c r="L34" s="33"/>
      <c r="M34" s="33"/>
      <c r="N34" s="37"/>
      <c r="O34" s="7"/>
      <c r="P34" s="7"/>
      <c r="Q34" s="10"/>
      <c r="R34" s="10"/>
    </row>
    <row r="35" spans="1:20" ht="12.75" customHeight="1" thickBot="1" x14ac:dyDescent="0.25">
      <c r="A35" s="65" t="s">
        <v>23</v>
      </c>
      <c r="B35"/>
      <c r="C35"/>
      <c r="D35" s="4"/>
      <c r="E35" s="12"/>
      <c r="F35" s="15"/>
      <c r="G35" s="15"/>
      <c r="H35" s="4"/>
      <c r="I35" s="13"/>
      <c r="J35" s="14"/>
      <c r="K35" s="12"/>
      <c r="L35" s="33"/>
      <c r="M35" s="33"/>
      <c r="N35" s="37"/>
      <c r="O35" s="7"/>
      <c r="P35" s="7"/>
      <c r="S35" s="7"/>
    </row>
    <row r="36" spans="1:20" ht="15.75" x14ac:dyDescent="0.25">
      <c r="B36" s="4"/>
      <c r="C36" s="4"/>
      <c r="D36" s="4"/>
      <c r="E36" s="15"/>
      <c r="F36" s="15"/>
      <c r="G36" s="4"/>
      <c r="H36" s="13"/>
      <c r="I36" s="14"/>
      <c r="J36" s="12"/>
      <c r="K36" s="33"/>
      <c r="L36" s="33"/>
      <c r="M36" s="37"/>
      <c r="N36" s="7"/>
      <c r="O36" s="7"/>
      <c r="Q36" s="26"/>
      <c r="R36" s="27"/>
      <c r="S36" s="1"/>
    </row>
    <row r="37" spans="1:20" x14ac:dyDescent="0.2">
      <c r="B37"/>
      <c r="C37"/>
      <c r="D37"/>
      <c r="E37"/>
      <c r="F37"/>
      <c r="G37"/>
      <c r="H37"/>
      <c r="I37"/>
      <c r="J37"/>
      <c r="K37" s="21"/>
      <c r="L37" s="34"/>
      <c r="M37" s="34"/>
      <c r="N37" s="38"/>
      <c r="O37"/>
      <c r="P37"/>
      <c r="Q37"/>
      <c r="R37"/>
      <c r="S37" s="1"/>
    </row>
    <row r="38" spans="1:20" x14ac:dyDescent="0.2">
      <c r="B38"/>
      <c r="C38"/>
      <c r="D38"/>
      <c r="E38"/>
      <c r="F38"/>
      <c r="G38"/>
      <c r="H38"/>
      <c r="I38"/>
      <c r="J38"/>
      <c r="K38" s="21"/>
      <c r="L38" s="34"/>
      <c r="M38" s="34"/>
      <c r="N38" s="38"/>
      <c r="O38"/>
      <c r="P38"/>
      <c r="Q38"/>
      <c r="R38"/>
      <c r="S38" s="1"/>
    </row>
    <row r="39" spans="1:20" x14ac:dyDescent="0.2">
      <c r="B39" s="2"/>
      <c r="C39" s="2"/>
      <c r="D39"/>
      <c r="E39"/>
      <c r="F39"/>
      <c r="G39"/>
      <c r="H39"/>
      <c r="I39"/>
      <c r="J39"/>
      <c r="K39" s="21"/>
      <c r="L39" s="34"/>
      <c r="M39" s="34"/>
      <c r="N39" s="38"/>
      <c r="O39"/>
      <c r="P39"/>
      <c r="Q39"/>
      <c r="R39"/>
      <c r="S39" s="1"/>
    </row>
    <row r="40" spans="1:20" x14ac:dyDescent="0.2">
      <c r="B40"/>
      <c r="C40"/>
      <c r="D40"/>
      <c r="E40"/>
      <c r="F40"/>
      <c r="G40"/>
      <c r="H40"/>
      <c r="I40"/>
      <c r="J40"/>
      <c r="K40" s="21"/>
      <c r="L40" s="34"/>
      <c r="M40" s="34"/>
      <c r="N40" s="38"/>
      <c r="O40"/>
      <c r="P40"/>
      <c r="Q40"/>
      <c r="R40"/>
      <c r="S40" s="1"/>
    </row>
    <row r="41" spans="1:20" s="2" customFormat="1" ht="12" customHeight="1" x14ac:dyDescent="0.2">
      <c r="A41" s="42"/>
      <c r="B41"/>
      <c r="C41"/>
      <c r="S41" s="86"/>
      <c r="T41" s="86"/>
    </row>
    <row r="42" spans="1:20" x14ac:dyDescent="0.2">
      <c r="B42"/>
      <c r="C42"/>
      <c r="D42"/>
      <c r="E42"/>
      <c r="F42"/>
      <c r="G42"/>
      <c r="H42"/>
      <c r="I42"/>
      <c r="J42"/>
      <c r="K42" s="21"/>
      <c r="L42" s="34"/>
      <c r="M42" s="34"/>
      <c r="N42" s="38"/>
      <c r="O42"/>
      <c r="P42"/>
      <c r="Q42"/>
      <c r="R42"/>
      <c r="S42" s="1"/>
    </row>
    <row r="43" spans="1:20" x14ac:dyDescent="0.2">
      <c r="B43"/>
      <c r="C43"/>
      <c r="D43"/>
      <c r="E43"/>
      <c r="F43"/>
      <c r="G43"/>
      <c r="H43"/>
      <c r="I43"/>
      <c r="J43"/>
      <c r="K43" s="21"/>
      <c r="L43" s="34"/>
      <c r="M43" s="34"/>
      <c r="N43" s="38"/>
      <c r="O43"/>
      <c r="P43"/>
      <c r="Q43"/>
      <c r="R43"/>
      <c r="S43" s="1"/>
    </row>
    <row r="44" spans="1:20" x14ac:dyDescent="0.2">
      <c r="B44"/>
      <c r="C44"/>
      <c r="D44"/>
      <c r="E44"/>
      <c r="F44"/>
      <c r="G44"/>
      <c r="H44"/>
      <c r="I44"/>
      <c r="J44"/>
      <c r="K44" s="21"/>
      <c r="L44" s="34"/>
      <c r="M44" s="34"/>
      <c r="N44" s="38"/>
      <c r="O44"/>
      <c r="P44"/>
      <c r="Q44"/>
      <c r="R44"/>
      <c r="S44" s="1"/>
    </row>
    <row r="45" spans="1:20" x14ac:dyDescent="0.2">
      <c r="B45"/>
      <c r="C45"/>
      <c r="D45"/>
      <c r="E45"/>
      <c r="F45"/>
      <c r="G45"/>
      <c r="H45"/>
      <c r="I45"/>
      <c r="J45"/>
      <c r="K45" s="21"/>
      <c r="L45" s="34"/>
      <c r="M45" s="34"/>
      <c r="N45" s="38"/>
      <c r="O45"/>
      <c r="P45"/>
      <c r="Q45"/>
      <c r="R45"/>
      <c r="S45" s="1"/>
    </row>
    <row r="46" spans="1:20" x14ac:dyDescent="0.2">
      <c r="B46"/>
      <c r="C46"/>
      <c r="D46"/>
      <c r="E46"/>
      <c r="F46"/>
      <c r="G46"/>
      <c r="H46"/>
      <c r="I46"/>
      <c r="J46"/>
      <c r="K46" s="21"/>
      <c r="L46" s="34"/>
      <c r="M46" s="34"/>
      <c r="N46" s="38"/>
      <c r="O46"/>
      <c r="P46"/>
      <c r="Q46"/>
      <c r="R46"/>
      <c r="S46" s="1"/>
    </row>
    <row r="47" spans="1:20" x14ac:dyDescent="0.2">
      <c r="B47"/>
      <c r="C47"/>
      <c r="D47"/>
      <c r="E47"/>
      <c r="F47"/>
      <c r="G47"/>
      <c r="H47"/>
      <c r="I47"/>
      <c r="J47"/>
      <c r="K47" s="21"/>
      <c r="L47" s="34"/>
      <c r="M47" s="34"/>
      <c r="N47" s="38"/>
      <c r="O47"/>
      <c r="P47"/>
      <c r="Q47"/>
      <c r="R47"/>
      <c r="S47" s="1"/>
    </row>
    <row r="48" spans="1:20" x14ac:dyDescent="0.2">
      <c r="B48"/>
      <c r="C48"/>
      <c r="D48"/>
      <c r="E48"/>
      <c r="F48"/>
      <c r="G48"/>
      <c r="H48"/>
      <c r="I48"/>
      <c r="J48"/>
      <c r="K48" s="21"/>
      <c r="L48" s="34"/>
      <c r="M48" s="34"/>
      <c r="N48" s="38"/>
      <c r="O48"/>
      <c r="P48"/>
      <c r="Q48"/>
      <c r="R48"/>
      <c r="S48" s="1"/>
    </row>
    <row r="49" spans="2:19" x14ac:dyDescent="0.2">
      <c r="B49"/>
      <c r="C49"/>
      <c r="D49"/>
      <c r="E49"/>
      <c r="F49"/>
      <c r="G49"/>
      <c r="H49"/>
      <c r="I49"/>
      <c r="J49"/>
      <c r="K49" s="21"/>
      <c r="L49" s="34"/>
      <c r="M49" s="34"/>
      <c r="N49" s="38"/>
      <c r="O49"/>
      <c r="P49"/>
      <c r="Q49"/>
      <c r="R49"/>
      <c r="S49" s="1"/>
    </row>
    <row r="50" spans="2:19" x14ac:dyDescent="0.2">
      <c r="B50"/>
      <c r="C50"/>
      <c r="D50"/>
      <c r="E50"/>
      <c r="F50"/>
      <c r="G50"/>
      <c r="H50"/>
      <c r="I50"/>
      <c r="J50"/>
      <c r="K50" s="21"/>
      <c r="L50" s="34"/>
      <c r="M50" s="34"/>
      <c r="N50" s="38"/>
      <c r="O50"/>
      <c r="P50"/>
      <c r="Q50"/>
      <c r="R50"/>
      <c r="S50" s="1"/>
    </row>
    <row r="51" spans="2:19" x14ac:dyDescent="0.2">
      <c r="B51"/>
      <c r="C51"/>
      <c r="D51"/>
      <c r="E51"/>
      <c r="F51"/>
      <c r="G51"/>
      <c r="H51"/>
      <c r="I51"/>
      <c r="J51"/>
      <c r="K51" s="21"/>
      <c r="L51" s="34"/>
      <c r="M51" s="34"/>
      <c r="N51" s="38"/>
      <c r="O51"/>
      <c r="P51"/>
      <c r="Q51"/>
      <c r="R51"/>
      <c r="S51" s="1"/>
    </row>
    <row r="52" spans="2:19" x14ac:dyDescent="0.2">
      <c r="B52"/>
      <c r="C52"/>
      <c r="D52"/>
      <c r="E52"/>
      <c r="F52"/>
      <c r="G52"/>
      <c r="H52"/>
      <c r="I52"/>
      <c r="J52"/>
      <c r="K52" s="21"/>
      <c r="L52" s="34"/>
      <c r="M52" s="34"/>
      <c r="N52" s="38"/>
      <c r="O52"/>
      <c r="P52"/>
      <c r="Q52"/>
      <c r="R52"/>
      <c r="S52" s="1"/>
    </row>
    <row r="53" spans="2:19" x14ac:dyDescent="0.2">
      <c r="B53"/>
      <c r="C53"/>
      <c r="D53"/>
      <c r="E53"/>
      <c r="F53"/>
      <c r="G53"/>
      <c r="H53"/>
      <c r="I53"/>
      <c r="J53"/>
      <c r="K53" s="21"/>
      <c r="L53" s="34"/>
      <c r="M53" s="34"/>
      <c r="N53" s="38"/>
      <c r="O53"/>
      <c r="P53"/>
      <c r="Q53"/>
      <c r="R53"/>
      <c r="S53" s="1"/>
    </row>
    <row r="54" spans="2:19" x14ac:dyDescent="0.2">
      <c r="D54"/>
      <c r="E54"/>
      <c r="F54"/>
      <c r="G54"/>
      <c r="H54"/>
      <c r="I54"/>
      <c r="J54"/>
      <c r="K54" s="21"/>
      <c r="L54" s="34"/>
      <c r="M54" s="34"/>
      <c r="N54" s="38"/>
      <c r="O54"/>
      <c r="P54"/>
      <c r="Q54"/>
      <c r="R54"/>
      <c r="S54" s="1"/>
    </row>
    <row r="55" spans="2:19" x14ac:dyDescent="0.2">
      <c r="D55"/>
      <c r="E55"/>
      <c r="F55"/>
      <c r="G55"/>
      <c r="H55"/>
      <c r="I55"/>
      <c r="J55"/>
      <c r="K55" s="21"/>
      <c r="L55" s="34"/>
      <c r="M55" s="34"/>
      <c r="N55" s="38"/>
      <c r="O55"/>
      <c r="P55"/>
      <c r="Q55"/>
      <c r="R55"/>
      <c r="S55" s="1"/>
    </row>
    <row r="56" spans="2:19" x14ac:dyDescent="0.2">
      <c r="D56"/>
      <c r="E56"/>
      <c r="F56"/>
      <c r="G56"/>
      <c r="H56"/>
      <c r="I56"/>
      <c r="J56"/>
      <c r="K56" s="21"/>
      <c r="L56" s="34"/>
      <c r="M56" s="34"/>
      <c r="N56" s="38"/>
      <c r="O56"/>
      <c r="P56"/>
      <c r="Q56"/>
      <c r="R56"/>
      <c r="S56" s="1"/>
    </row>
    <row r="57" spans="2:19" x14ac:dyDescent="0.2">
      <c r="D57"/>
      <c r="E57"/>
      <c r="F57"/>
      <c r="G57"/>
      <c r="H57"/>
      <c r="I57"/>
      <c r="J57"/>
      <c r="K57" s="21"/>
      <c r="L57" s="34"/>
      <c r="M57" s="34"/>
      <c r="N57" s="38"/>
      <c r="O57"/>
      <c r="P57"/>
      <c r="Q57"/>
      <c r="R57"/>
      <c r="S57" s="1"/>
    </row>
    <row r="58" spans="2:19" x14ac:dyDescent="0.2">
      <c r="B58"/>
      <c r="C58"/>
      <c r="D58"/>
      <c r="E58"/>
      <c r="F58"/>
      <c r="G58"/>
      <c r="H58"/>
      <c r="I58"/>
      <c r="J58"/>
      <c r="K58" s="21"/>
      <c r="L58" s="34"/>
      <c r="M58" s="34"/>
      <c r="N58" s="38"/>
      <c r="O58"/>
      <c r="P58"/>
      <c r="Q58"/>
      <c r="R58"/>
      <c r="S58" s="1"/>
    </row>
    <row r="59" spans="2:19" x14ac:dyDescent="0.2">
      <c r="B59"/>
      <c r="C59"/>
      <c r="D59"/>
      <c r="E59"/>
      <c r="F59"/>
      <c r="G59"/>
      <c r="H59"/>
      <c r="I59"/>
      <c r="J59"/>
      <c r="K59" s="21"/>
      <c r="L59" s="34"/>
      <c r="M59" s="34"/>
      <c r="N59" s="38"/>
      <c r="O59"/>
      <c r="P59"/>
      <c r="Q59"/>
      <c r="R59"/>
      <c r="S59" s="1"/>
    </row>
    <row r="60" spans="2:19" x14ac:dyDescent="0.2">
      <c r="B60"/>
      <c r="C60"/>
      <c r="D60"/>
      <c r="E60"/>
      <c r="F60"/>
      <c r="G60"/>
      <c r="H60"/>
      <c r="I60"/>
      <c r="J60"/>
      <c r="K60" s="21"/>
      <c r="L60" s="34"/>
      <c r="M60" s="34"/>
      <c r="N60" s="38"/>
      <c r="O60"/>
      <c r="P60"/>
      <c r="Q60"/>
      <c r="R60"/>
      <c r="S60" s="1"/>
    </row>
    <row r="61" spans="2:19" x14ac:dyDescent="0.2">
      <c r="B61"/>
      <c r="C61"/>
      <c r="D61"/>
      <c r="E61"/>
      <c r="F61"/>
      <c r="G61"/>
      <c r="H61"/>
      <c r="I61"/>
      <c r="J61"/>
      <c r="K61" s="21"/>
      <c r="L61" s="34"/>
      <c r="M61" s="34"/>
      <c r="N61" s="38"/>
      <c r="O61"/>
      <c r="P61"/>
      <c r="Q61"/>
      <c r="R61"/>
      <c r="S61" s="1"/>
    </row>
    <row r="62" spans="2:19" x14ac:dyDescent="0.2">
      <c r="B62"/>
      <c r="C62"/>
      <c r="D62"/>
      <c r="E62"/>
      <c r="F62"/>
      <c r="G62"/>
      <c r="H62"/>
      <c r="I62"/>
      <c r="J62"/>
      <c r="K62" s="21"/>
      <c r="L62" s="34"/>
      <c r="M62" s="34"/>
      <c r="N62" s="38"/>
      <c r="O62"/>
      <c r="P62"/>
      <c r="Q62"/>
      <c r="R62"/>
      <c r="S62" s="1"/>
    </row>
    <row r="63" spans="2:19" x14ac:dyDescent="0.2">
      <c r="B63"/>
      <c r="C63"/>
      <c r="D63"/>
      <c r="E63"/>
      <c r="F63"/>
      <c r="G63"/>
      <c r="H63"/>
      <c r="I63"/>
      <c r="J63"/>
      <c r="K63" s="21"/>
      <c r="L63" s="34"/>
      <c r="M63" s="34"/>
      <c r="N63" s="38"/>
      <c r="O63"/>
      <c r="P63"/>
      <c r="Q63"/>
      <c r="R63"/>
      <c r="S63" s="1"/>
    </row>
    <row r="64" spans="2:19" x14ac:dyDescent="0.2">
      <c r="B64"/>
      <c r="C64"/>
      <c r="D64"/>
      <c r="E64"/>
      <c r="F64"/>
      <c r="G64"/>
      <c r="H64"/>
      <c r="I64"/>
      <c r="J64"/>
      <c r="K64" s="21"/>
      <c r="L64" s="34"/>
      <c r="M64" s="34"/>
      <c r="N64" s="38"/>
      <c r="O64"/>
      <c r="P64"/>
      <c r="Q64"/>
      <c r="R64"/>
      <c r="S64" s="1"/>
    </row>
    <row r="65" spans="2:19" x14ac:dyDescent="0.2">
      <c r="B65"/>
      <c r="C65"/>
      <c r="D65"/>
      <c r="E65"/>
      <c r="F65"/>
      <c r="G65"/>
      <c r="H65"/>
      <c r="I65"/>
      <c r="J65"/>
      <c r="K65" s="21"/>
      <c r="L65" s="34"/>
      <c r="M65" s="34"/>
      <c r="N65" s="38"/>
      <c r="O65"/>
      <c r="P65"/>
      <c r="Q65"/>
      <c r="R65"/>
      <c r="S65" s="1"/>
    </row>
    <row r="66" spans="2:19" x14ac:dyDescent="0.2">
      <c r="B66"/>
      <c r="C66"/>
      <c r="D66"/>
      <c r="E66"/>
      <c r="F66"/>
      <c r="G66"/>
      <c r="H66"/>
      <c r="I66"/>
      <c r="J66"/>
      <c r="K66" s="21"/>
      <c r="L66" s="34"/>
      <c r="M66" s="34"/>
      <c r="N66" s="38"/>
      <c r="O66"/>
      <c r="P66"/>
      <c r="Q66"/>
      <c r="R66"/>
      <c r="S66" s="1"/>
    </row>
    <row r="67" spans="2:19" x14ac:dyDescent="0.2">
      <c r="B67"/>
      <c r="C67"/>
      <c r="D67"/>
      <c r="E67"/>
      <c r="F67"/>
      <c r="G67"/>
      <c r="H67"/>
      <c r="I67"/>
      <c r="J67"/>
      <c r="K67" s="21"/>
      <c r="L67" s="34"/>
      <c r="M67" s="34"/>
      <c r="N67" s="38"/>
      <c r="O67"/>
      <c r="P67"/>
      <c r="Q67"/>
      <c r="R67"/>
      <c r="S67" s="1"/>
    </row>
    <row r="68" spans="2:19" x14ac:dyDescent="0.2">
      <c r="B68"/>
      <c r="C68"/>
      <c r="D68"/>
      <c r="E68"/>
      <c r="F68"/>
      <c r="G68"/>
      <c r="H68"/>
      <c r="I68"/>
      <c r="J68"/>
      <c r="K68" s="21"/>
      <c r="L68" s="34"/>
      <c r="M68" s="34"/>
      <c r="N68" s="38"/>
      <c r="O68"/>
      <c r="P68"/>
      <c r="Q68"/>
      <c r="R68"/>
      <c r="S68" s="1"/>
    </row>
    <row r="69" spans="2:19" x14ac:dyDescent="0.2">
      <c r="B69"/>
      <c r="C69"/>
      <c r="D69"/>
      <c r="E69"/>
      <c r="F69"/>
      <c r="G69"/>
      <c r="H69"/>
      <c r="I69"/>
      <c r="J69"/>
      <c r="K69" s="21"/>
      <c r="L69" s="34"/>
      <c r="M69" s="34"/>
      <c r="N69" s="38"/>
      <c r="O69"/>
      <c r="P69"/>
      <c r="Q69"/>
      <c r="R69"/>
      <c r="S69" s="1"/>
    </row>
    <row r="70" spans="2:19" x14ac:dyDescent="0.2">
      <c r="B70"/>
      <c r="C70"/>
      <c r="D70"/>
      <c r="E70"/>
      <c r="F70"/>
      <c r="G70"/>
      <c r="H70"/>
      <c r="I70"/>
      <c r="J70"/>
      <c r="K70" s="21"/>
      <c r="L70" s="34"/>
      <c r="M70" s="34"/>
      <c r="N70" s="38"/>
      <c r="O70"/>
      <c r="P70"/>
      <c r="Q70"/>
      <c r="R70"/>
      <c r="S70" s="1"/>
    </row>
    <row r="71" spans="2:19" x14ac:dyDescent="0.2">
      <c r="B71"/>
      <c r="C71"/>
      <c r="D71"/>
      <c r="E71"/>
      <c r="F71"/>
      <c r="G71"/>
      <c r="H71"/>
      <c r="I71"/>
      <c r="J71"/>
      <c r="K71" s="21"/>
      <c r="L71" s="34"/>
      <c r="M71" s="34"/>
      <c r="N71" s="38"/>
      <c r="O71"/>
      <c r="P71"/>
      <c r="Q71"/>
      <c r="R71"/>
      <c r="S71" s="1"/>
    </row>
    <row r="72" spans="2:19" x14ac:dyDescent="0.2">
      <c r="B72"/>
      <c r="C72"/>
      <c r="D72"/>
      <c r="E72"/>
      <c r="F72"/>
      <c r="G72"/>
      <c r="H72"/>
      <c r="I72"/>
      <c r="J72"/>
      <c r="K72" s="21"/>
      <c r="L72" s="34"/>
      <c r="M72" s="34"/>
      <c r="N72" s="38"/>
      <c r="O72"/>
      <c r="P72"/>
      <c r="Q72"/>
      <c r="R72"/>
      <c r="S72" s="1"/>
    </row>
    <row r="73" spans="2:19" x14ac:dyDescent="0.2">
      <c r="B73"/>
      <c r="C73"/>
      <c r="D73"/>
      <c r="E73"/>
      <c r="F73"/>
      <c r="G73"/>
      <c r="H73"/>
      <c r="I73"/>
      <c r="J73"/>
      <c r="K73" s="21"/>
      <c r="L73" s="34"/>
      <c r="M73" s="34"/>
      <c r="N73" s="38"/>
      <c r="O73"/>
      <c r="P73"/>
      <c r="Q73"/>
      <c r="R73"/>
      <c r="S73" s="1"/>
    </row>
    <row r="74" spans="2:19" x14ac:dyDescent="0.2">
      <c r="B74"/>
      <c r="C74"/>
      <c r="D74"/>
      <c r="E74"/>
      <c r="F74"/>
      <c r="G74"/>
      <c r="H74"/>
      <c r="I74"/>
      <c r="J74"/>
      <c r="K74" s="21"/>
      <c r="L74" s="34"/>
      <c r="M74" s="34"/>
      <c r="N74" s="38"/>
      <c r="O74"/>
      <c r="P74"/>
      <c r="Q74"/>
      <c r="R74"/>
      <c r="S74" s="1"/>
    </row>
    <row r="75" spans="2:19" x14ac:dyDescent="0.2">
      <c r="B75"/>
      <c r="C75"/>
      <c r="D75"/>
      <c r="E75"/>
      <c r="F75"/>
      <c r="G75"/>
      <c r="H75"/>
      <c r="I75"/>
      <c r="J75"/>
      <c r="K75" s="21"/>
      <c r="L75" s="34"/>
      <c r="M75" s="34"/>
      <c r="N75" s="38"/>
      <c r="O75"/>
      <c r="P75"/>
      <c r="Q75"/>
      <c r="R75"/>
      <c r="S75" s="1"/>
    </row>
    <row r="76" spans="2:19" x14ac:dyDescent="0.2">
      <c r="B76"/>
      <c r="C76"/>
      <c r="D76"/>
      <c r="E76"/>
      <c r="F76"/>
      <c r="G76"/>
      <c r="H76"/>
      <c r="I76"/>
      <c r="J76"/>
      <c r="K76" s="21"/>
      <c r="L76" s="34"/>
      <c r="M76" s="34"/>
      <c r="N76" s="38"/>
      <c r="O76"/>
      <c r="P76"/>
      <c r="Q76"/>
      <c r="R76"/>
      <c r="S76" s="1"/>
    </row>
    <row r="77" spans="2:19" x14ac:dyDescent="0.2">
      <c r="B77"/>
      <c r="C77"/>
      <c r="D77"/>
      <c r="E77"/>
      <c r="F77"/>
      <c r="G77"/>
      <c r="H77"/>
      <c r="I77"/>
      <c r="J77"/>
      <c r="K77" s="21"/>
      <c r="L77" s="34"/>
      <c r="M77" s="34"/>
      <c r="N77" s="38"/>
      <c r="O77"/>
      <c r="P77"/>
      <c r="Q77"/>
      <c r="R77"/>
      <c r="S77" s="1"/>
    </row>
    <row r="78" spans="2:19" x14ac:dyDescent="0.2">
      <c r="B78"/>
      <c r="C78"/>
      <c r="D78"/>
      <c r="E78"/>
      <c r="F78"/>
      <c r="G78"/>
      <c r="H78"/>
      <c r="I78"/>
      <c r="J78"/>
      <c r="K78" s="21"/>
      <c r="L78" s="34"/>
      <c r="M78" s="34"/>
      <c r="N78" s="38"/>
      <c r="O78"/>
      <c r="P78"/>
      <c r="Q78"/>
      <c r="R78"/>
      <c r="S78" s="1"/>
    </row>
    <row r="79" spans="2:19" x14ac:dyDescent="0.2">
      <c r="B79"/>
      <c r="C79"/>
      <c r="D79"/>
      <c r="E79"/>
      <c r="F79"/>
      <c r="G79"/>
      <c r="H79"/>
      <c r="I79"/>
      <c r="J79"/>
      <c r="K79" s="21"/>
      <c r="L79" s="34"/>
      <c r="M79" s="34"/>
      <c r="N79" s="38"/>
      <c r="O79"/>
      <c r="P79"/>
      <c r="Q79"/>
      <c r="R79"/>
      <c r="S79" s="1"/>
    </row>
    <row r="80" spans="2:19" x14ac:dyDescent="0.2">
      <c r="B80"/>
      <c r="C80"/>
      <c r="D80"/>
      <c r="E80"/>
      <c r="F80"/>
      <c r="G80"/>
      <c r="H80"/>
      <c r="I80"/>
      <c r="J80"/>
      <c r="K80" s="21"/>
      <c r="L80" s="34"/>
      <c r="M80" s="34"/>
      <c r="N80" s="38"/>
      <c r="O80"/>
      <c r="P80"/>
      <c r="Q80"/>
      <c r="R80"/>
      <c r="S80" s="1"/>
    </row>
    <row r="81" spans="2:19" x14ac:dyDescent="0.2">
      <c r="B81"/>
      <c r="C81"/>
      <c r="D81"/>
      <c r="E81"/>
      <c r="F81"/>
      <c r="G81"/>
      <c r="H81"/>
      <c r="I81"/>
      <c r="J81"/>
      <c r="K81" s="21"/>
      <c r="L81" s="34"/>
      <c r="M81" s="34"/>
      <c r="N81" s="38"/>
      <c r="O81"/>
      <c r="P81"/>
      <c r="Q81"/>
      <c r="R81"/>
      <c r="S81" s="1"/>
    </row>
    <row r="82" spans="2:19" x14ac:dyDescent="0.2">
      <c r="B82"/>
      <c r="C82"/>
      <c r="D82"/>
      <c r="E82"/>
      <c r="F82"/>
      <c r="G82"/>
      <c r="H82"/>
      <c r="I82"/>
      <c r="J82"/>
      <c r="K82" s="21"/>
      <c r="L82" s="34"/>
      <c r="M82" s="34"/>
      <c r="N82" s="38"/>
      <c r="O82"/>
      <c r="P82"/>
      <c r="Q82"/>
      <c r="R82"/>
      <c r="S82" s="1"/>
    </row>
    <row r="83" spans="2:19" x14ac:dyDescent="0.2">
      <c r="B83"/>
      <c r="C83"/>
      <c r="D83"/>
      <c r="E83"/>
      <c r="F83"/>
      <c r="G83"/>
      <c r="H83"/>
      <c r="I83"/>
      <c r="J83"/>
      <c r="K83" s="21"/>
      <c r="L83" s="34"/>
      <c r="M83" s="34"/>
      <c r="N83" s="38"/>
      <c r="O83"/>
      <c r="P83"/>
      <c r="Q83"/>
      <c r="R83"/>
      <c r="S83" s="1"/>
    </row>
    <row r="84" spans="2:19" x14ac:dyDescent="0.2">
      <c r="B84"/>
      <c r="C84"/>
      <c r="D84"/>
      <c r="E84"/>
      <c r="F84"/>
      <c r="G84"/>
      <c r="H84"/>
      <c r="I84"/>
      <c r="J84"/>
      <c r="K84" s="21"/>
      <c r="L84" s="34"/>
      <c r="M84" s="34"/>
      <c r="N84" s="38"/>
      <c r="O84"/>
      <c r="P84"/>
      <c r="Q84"/>
      <c r="R84"/>
      <c r="S84" s="1"/>
    </row>
    <row r="85" spans="2:19" x14ac:dyDescent="0.2">
      <c r="B85"/>
      <c r="C85"/>
      <c r="D85"/>
      <c r="E85"/>
      <c r="F85"/>
      <c r="G85"/>
      <c r="H85"/>
      <c r="I85"/>
      <c r="J85"/>
      <c r="K85" s="21"/>
      <c r="L85" s="34"/>
      <c r="M85" s="34"/>
      <c r="N85" s="38"/>
      <c r="O85"/>
      <c r="P85"/>
      <c r="Q85"/>
      <c r="R85"/>
      <c r="S85" s="1"/>
    </row>
    <row r="86" spans="2:19" x14ac:dyDescent="0.2">
      <c r="B86"/>
      <c r="C86"/>
      <c r="D86"/>
      <c r="E86"/>
      <c r="F86"/>
      <c r="G86"/>
      <c r="H86"/>
      <c r="I86"/>
      <c r="J86"/>
      <c r="K86" s="21"/>
      <c r="L86" s="34"/>
      <c r="M86" s="34"/>
      <c r="N86" s="38"/>
      <c r="O86"/>
      <c r="P86"/>
      <c r="Q86"/>
      <c r="R86"/>
      <c r="S86" s="1"/>
    </row>
    <row r="87" spans="2:19" x14ac:dyDescent="0.2">
      <c r="B87"/>
      <c r="C87"/>
      <c r="D87"/>
      <c r="E87"/>
      <c r="F87"/>
      <c r="G87"/>
      <c r="H87"/>
      <c r="I87"/>
      <c r="J87"/>
      <c r="K87" s="21"/>
      <c r="L87" s="34"/>
      <c r="M87" s="34"/>
      <c r="N87" s="38"/>
      <c r="O87"/>
      <c r="P87"/>
      <c r="Q87"/>
      <c r="R87"/>
      <c r="S87" s="1"/>
    </row>
    <row r="88" spans="2:19" x14ac:dyDescent="0.2">
      <c r="B88"/>
      <c r="C88"/>
      <c r="D88"/>
      <c r="E88"/>
      <c r="F88"/>
      <c r="G88"/>
      <c r="H88"/>
      <c r="I88"/>
      <c r="J88"/>
      <c r="K88" s="21"/>
      <c r="L88" s="34"/>
      <c r="M88" s="34"/>
      <c r="N88" s="38"/>
      <c r="O88"/>
      <c r="P88"/>
      <c r="Q88"/>
      <c r="R88"/>
      <c r="S88" s="1"/>
    </row>
    <row r="89" spans="2:19" x14ac:dyDescent="0.2">
      <c r="B89"/>
      <c r="C89"/>
      <c r="D89"/>
      <c r="E89"/>
      <c r="F89"/>
      <c r="G89"/>
      <c r="H89"/>
      <c r="I89"/>
      <c r="J89"/>
      <c r="K89" s="21"/>
      <c r="L89" s="34"/>
      <c r="M89" s="34"/>
      <c r="N89" s="38"/>
      <c r="O89"/>
      <c r="P89"/>
      <c r="Q89"/>
      <c r="R89"/>
      <c r="S89" s="1"/>
    </row>
    <row r="90" spans="2:19" x14ac:dyDescent="0.2">
      <c r="B90"/>
      <c r="C90"/>
      <c r="D90"/>
      <c r="E90"/>
      <c r="F90"/>
      <c r="G90"/>
      <c r="H90"/>
      <c r="I90"/>
      <c r="J90"/>
      <c r="K90" s="21"/>
      <c r="L90" s="34"/>
      <c r="M90" s="34"/>
      <c r="N90" s="38"/>
      <c r="O90"/>
      <c r="P90"/>
      <c r="Q90"/>
      <c r="R90"/>
      <c r="S90" s="1"/>
    </row>
    <row r="91" spans="2:19" x14ac:dyDescent="0.2">
      <c r="B91"/>
      <c r="C91"/>
      <c r="D91"/>
      <c r="E91"/>
      <c r="F91"/>
      <c r="G91"/>
      <c r="H91"/>
      <c r="I91"/>
      <c r="J91"/>
      <c r="K91" s="21"/>
      <c r="L91" s="34"/>
      <c r="M91" s="34"/>
      <c r="N91" s="38"/>
      <c r="O91"/>
      <c r="P91"/>
      <c r="Q91"/>
      <c r="R91"/>
      <c r="S91" s="1"/>
    </row>
    <row r="92" spans="2:19" x14ac:dyDescent="0.2">
      <c r="B92"/>
      <c r="C92"/>
      <c r="D92"/>
      <c r="E92"/>
      <c r="F92"/>
      <c r="G92"/>
      <c r="H92"/>
      <c r="I92"/>
      <c r="J92"/>
      <c r="K92" s="21"/>
      <c r="L92" s="34"/>
      <c r="M92" s="34"/>
      <c r="N92" s="38"/>
      <c r="O92"/>
      <c r="P92"/>
      <c r="Q92"/>
      <c r="R92"/>
      <c r="S92" s="1"/>
    </row>
    <row r="93" spans="2:19" x14ac:dyDescent="0.2">
      <c r="B93"/>
      <c r="C93"/>
      <c r="D93"/>
      <c r="E93"/>
      <c r="F93"/>
      <c r="G93"/>
      <c r="H93"/>
      <c r="I93"/>
      <c r="J93"/>
      <c r="K93" s="21"/>
      <c r="L93" s="34"/>
      <c r="M93" s="34"/>
      <c r="N93" s="38"/>
      <c r="O93"/>
      <c r="P93"/>
      <c r="Q93"/>
      <c r="R93"/>
      <c r="S93" s="1"/>
    </row>
    <row r="94" spans="2:19" x14ac:dyDescent="0.2">
      <c r="B94"/>
      <c r="C94"/>
      <c r="D94"/>
      <c r="E94"/>
      <c r="F94"/>
      <c r="G94"/>
      <c r="H94"/>
      <c r="I94"/>
      <c r="J94"/>
      <c r="K94" s="21"/>
      <c r="L94" s="34"/>
      <c r="M94" s="34"/>
      <c r="N94" s="38"/>
      <c r="O94"/>
      <c r="P94"/>
      <c r="Q94"/>
      <c r="R94"/>
      <c r="S94" s="1"/>
    </row>
    <row r="95" spans="2:19" x14ac:dyDescent="0.2">
      <c r="B95"/>
      <c r="C95"/>
      <c r="D95"/>
      <c r="E95"/>
      <c r="F95"/>
      <c r="G95"/>
      <c r="H95"/>
      <c r="I95"/>
      <c r="J95"/>
      <c r="K95" s="21"/>
      <c r="L95" s="34"/>
      <c r="M95" s="34"/>
      <c r="N95" s="38"/>
      <c r="O95"/>
      <c r="P95"/>
      <c r="Q95"/>
      <c r="R95"/>
      <c r="S95" s="1"/>
    </row>
    <row r="96" spans="2:19" x14ac:dyDescent="0.2">
      <c r="B96"/>
      <c r="C96"/>
      <c r="D96"/>
      <c r="E96"/>
      <c r="F96"/>
      <c r="G96"/>
      <c r="H96"/>
      <c r="I96"/>
      <c r="J96"/>
      <c r="K96" s="21"/>
      <c r="L96" s="34"/>
      <c r="M96" s="34"/>
      <c r="N96" s="38"/>
      <c r="O96"/>
      <c r="P96"/>
      <c r="Q96"/>
      <c r="R96"/>
      <c r="S96" s="1"/>
    </row>
    <row r="97" spans="2:19" x14ac:dyDescent="0.2">
      <c r="B97"/>
      <c r="C97"/>
      <c r="D97"/>
      <c r="E97"/>
      <c r="F97"/>
      <c r="G97"/>
      <c r="H97"/>
      <c r="I97"/>
      <c r="J97"/>
      <c r="K97" s="21"/>
      <c r="L97" s="34"/>
      <c r="M97" s="34"/>
      <c r="N97" s="38"/>
      <c r="O97"/>
      <c r="P97"/>
      <c r="Q97"/>
      <c r="R97"/>
      <c r="S97" s="1"/>
    </row>
    <row r="98" spans="2:19" x14ac:dyDescent="0.2">
      <c r="B98"/>
      <c r="C98"/>
      <c r="D98"/>
      <c r="E98"/>
      <c r="F98"/>
      <c r="G98"/>
      <c r="H98"/>
      <c r="I98"/>
      <c r="J98"/>
      <c r="K98" s="21"/>
      <c r="L98" s="34"/>
      <c r="M98" s="34"/>
      <c r="N98" s="38"/>
      <c r="O98"/>
      <c r="P98"/>
      <c r="Q98"/>
      <c r="R98"/>
      <c r="S98" s="1"/>
    </row>
    <row r="99" spans="2:19" x14ac:dyDescent="0.2">
      <c r="B99"/>
      <c r="C99"/>
      <c r="D99"/>
      <c r="E99"/>
      <c r="F99"/>
      <c r="G99"/>
      <c r="H99"/>
      <c r="I99"/>
      <c r="J99"/>
      <c r="K99" s="21"/>
      <c r="L99" s="34"/>
      <c r="M99" s="34"/>
      <c r="N99" s="38"/>
      <c r="O99"/>
      <c r="P99"/>
      <c r="Q99"/>
      <c r="R99"/>
      <c r="S99" s="1"/>
    </row>
    <row r="100" spans="2:19" x14ac:dyDescent="0.2">
      <c r="B100"/>
      <c r="C100"/>
      <c r="D100"/>
      <c r="E100"/>
      <c r="F100"/>
      <c r="G100"/>
      <c r="H100"/>
      <c r="I100"/>
      <c r="J100"/>
      <c r="K100" s="21"/>
      <c r="L100" s="34"/>
      <c r="M100" s="34"/>
      <c r="N100" s="38"/>
      <c r="O100"/>
      <c r="P100"/>
      <c r="Q100"/>
      <c r="R100"/>
      <c r="S100" s="1"/>
    </row>
    <row r="101" spans="2:19" x14ac:dyDescent="0.2">
      <c r="B101"/>
      <c r="C101"/>
      <c r="D101"/>
      <c r="E101"/>
      <c r="F101"/>
      <c r="G101"/>
      <c r="H101"/>
      <c r="I101"/>
      <c r="J101"/>
      <c r="K101" s="21"/>
      <c r="L101" s="34"/>
      <c r="M101" s="34"/>
      <c r="N101" s="38"/>
      <c r="O101"/>
      <c r="P101"/>
      <c r="Q101"/>
      <c r="R101"/>
      <c r="S101" s="1"/>
    </row>
    <row r="102" spans="2:19" x14ac:dyDescent="0.2">
      <c r="B102"/>
      <c r="C102"/>
      <c r="D102"/>
      <c r="E102"/>
      <c r="F102"/>
      <c r="G102"/>
      <c r="H102"/>
      <c r="I102"/>
      <c r="J102"/>
      <c r="K102" s="21"/>
      <c r="L102" s="34"/>
      <c r="M102" s="34"/>
      <c r="N102" s="38"/>
      <c r="O102"/>
      <c r="P102"/>
      <c r="Q102"/>
      <c r="R102"/>
      <c r="S102" s="1"/>
    </row>
    <row r="103" spans="2:19" x14ac:dyDescent="0.2">
      <c r="B103"/>
      <c r="C103"/>
      <c r="D103"/>
      <c r="E103"/>
      <c r="F103"/>
      <c r="G103"/>
      <c r="H103"/>
      <c r="I103"/>
      <c r="J103"/>
      <c r="K103" s="21"/>
      <c r="L103" s="34"/>
      <c r="M103" s="34"/>
      <c r="N103" s="38"/>
      <c r="O103"/>
      <c r="P103"/>
      <c r="Q103"/>
      <c r="R103"/>
      <c r="S103" s="1"/>
    </row>
    <row r="104" spans="2:19" x14ac:dyDescent="0.2">
      <c r="B104"/>
      <c r="C104"/>
      <c r="D104"/>
      <c r="E104"/>
      <c r="F104"/>
      <c r="G104"/>
      <c r="H104"/>
      <c r="I104"/>
      <c r="J104"/>
      <c r="K104" s="21"/>
      <c r="L104" s="34"/>
      <c r="M104" s="34"/>
      <c r="N104" s="38"/>
      <c r="O104"/>
      <c r="P104"/>
      <c r="Q104"/>
      <c r="R104"/>
      <c r="S104" s="1"/>
    </row>
    <row r="105" spans="2:19" x14ac:dyDescent="0.2">
      <c r="B105"/>
      <c r="C105"/>
      <c r="D105"/>
      <c r="E105"/>
      <c r="F105"/>
      <c r="G105"/>
      <c r="H105"/>
      <c r="I105"/>
      <c r="J105"/>
      <c r="K105" s="21"/>
      <c r="L105" s="34"/>
      <c r="M105" s="34"/>
      <c r="N105" s="38"/>
      <c r="O105"/>
      <c r="P105"/>
      <c r="Q105"/>
      <c r="R105"/>
      <c r="S105" s="1"/>
    </row>
    <row r="106" spans="2:19" x14ac:dyDescent="0.2">
      <c r="B106"/>
      <c r="C106"/>
      <c r="D106"/>
      <c r="E106"/>
      <c r="F106"/>
      <c r="G106"/>
      <c r="H106"/>
      <c r="I106"/>
      <c r="J106"/>
      <c r="K106" s="21"/>
      <c r="L106" s="34"/>
      <c r="M106" s="34"/>
      <c r="N106" s="38"/>
      <c r="O106"/>
      <c r="P106"/>
      <c r="Q106"/>
      <c r="R106"/>
      <c r="S106" s="1"/>
    </row>
    <row r="107" spans="2:19" x14ac:dyDescent="0.2">
      <c r="B107"/>
      <c r="C107"/>
      <c r="D107"/>
      <c r="E107"/>
      <c r="F107"/>
      <c r="G107"/>
      <c r="H107"/>
      <c r="I107"/>
      <c r="J107"/>
      <c r="K107" s="21"/>
      <c r="L107" s="34"/>
      <c r="M107" s="34"/>
      <c r="N107" s="38"/>
      <c r="O107"/>
      <c r="P107"/>
      <c r="Q107"/>
      <c r="R107"/>
      <c r="S107" s="1"/>
    </row>
    <row r="108" spans="2:19" x14ac:dyDescent="0.2">
      <c r="B108"/>
      <c r="C108"/>
      <c r="D108"/>
      <c r="E108"/>
      <c r="F108"/>
      <c r="G108"/>
      <c r="H108"/>
      <c r="I108"/>
      <c r="J108"/>
      <c r="K108" s="21"/>
      <c r="L108" s="34"/>
      <c r="M108" s="34"/>
      <c r="N108" s="38"/>
      <c r="O108"/>
      <c r="P108"/>
      <c r="Q108"/>
      <c r="R108"/>
      <c r="S108" s="1"/>
    </row>
    <row r="109" spans="2:19" x14ac:dyDescent="0.2">
      <c r="B109"/>
      <c r="C109"/>
      <c r="D109"/>
      <c r="E109"/>
      <c r="F109"/>
      <c r="G109"/>
      <c r="H109"/>
      <c r="I109"/>
      <c r="J109"/>
      <c r="K109" s="21"/>
      <c r="L109" s="34"/>
      <c r="M109" s="34"/>
      <c r="N109" s="38"/>
      <c r="O109"/>
      <c r="P109"/>
      <c r="Q109"/>
      <c r="R109"/>
      <c r="S109" s="1"/>
    </row>
    <row r="110" spans="2:19" x14ac:dyDescent="0.2">
      <c r="B110"/>
      <c r="C110"/>
      <c r="D110"/>
      <c r="E110"/>
      <c r="F110"/>
      <c r="G110"/>
      <c r="H110"/>
      <c r="I110"/>
      <c r="J110"/>
      <c r="K110" s="21"/>
      <c r="L110" s="34"/>
      <c r="M110" s="34"/>
      <c r="N110" s="38"/>
      <c r="O110"/>
      <c r="P110"/>
      <c r="Q110"/>
      <c r="R110"/>
      <c r="S110" s="1"/>
    </row>
    <row r="111" spans="2:19" x14ac:dyDescent="0.2">
      <c r="B111"/>
      <c r="C111"/>
      <c r="D111"/>
      <c r="E111"/>
      <c r="F111"/>
      <c r="G111"/>
      <c r="H111"/>
      <c r="I111"/>
      <c r="J111"/>
      <c r="K111" s="21"/>
      <c r="L111" s="34"/>
      <c r="M111" s="34"/>
      <c r="N111" s="38"/>
      <c r="O111"/>
      <c r="P111"/>
      <c r="Q111"/>
      <c r="R111"/>
      <c r="S111" s="1"/>
    </row>
    <row r="112" spans="2:19" x14ac:dyDescent="0.2">
      <c r="B112"/>
      <c r="C112"/>
      <c r="D112"/>
      <c r="E112"/>
      <c r="F112"/>
      <c r="G112"/>
      <c r="H112"/>
      <c r="I112"/>
      <c r="J112"/>
      <c r="K112" s="21"/>
      <c r="L112" s="34"/>
      <c r="M112" s="34"/>
      <c r="N112" s="38"/>
      <c r="O112"/>
      <c r="P112"/>
      <c r="Q112"/>
      <c r="R112"/>
      <c r="S112" s="1"/>
    </row>
    <row r="113" spans="2:19" x14ac:dyDescent="0.2">
      <c r="B113"/>
      <c r="C113"/>
      <c r="D113"/>
      <c r="E113"/>
      <c r="F113"/>
      <c r="G113"/>
      <c r="H113"/>
      <c r="I113"/>
      <c r="J113"/>
      <c r="K113" s="21"/>
      <c r="L113" s="34"/>
      <c r="M113" s="34"/>
      <c r="N113" s="38"/>
      <c r="O113"/>
      <c r="P113"/>
      <c r="Q113"/>
      <c r="R113"/>
      <c r="S113" s="1"/>
    </row>
    <row r="114" spans="2:19" x14ac:dyDescent="0.2">
      <c r="B114"/>
      <c r="C114"/>
      <c r="D114"/>
      <c r="E114"/>
      <c r="F114"/>
      <c r="G114"/>
      <c r="H114"/>
      <c r="I114"/>
      <c r="J114"/>
      <c r="K114" s="21"/>
      <c r="L114" s="34"/>
      <c r="M114" s="34"/>
      <c r="N114" s="38"/>
      <c r="O114"/>
      <c r="P114"/>
      <c r="Q114"/>
      <c r="R114"/>
      <c r="S114" s="1"/>
    </row>
    <row r="115" spans="2:19" x14ac:dyDescent="0.2">
      <c r="B115"/>
      <c r="C115"/>
      <c r="D115"/>
      <c r="E115"/>
      <c r="F115"/>
      <c r="G115"/>
      <c r="H115"/>
      <c r="I115"/>
      <c r="J115"/>
      <c r="K115" s="21"/>
      <c r="L115" s="34"/>
      <c r="M115" s="34"/>
      <c r="N115" s="38"/>
      <c r="O115"/>
      <c r="P115"/>
      <c r="Q115"/>
      <c r="R115"/>
      <c r="S115" s="1"/>
    </row>
    <row r="116" spans="2:19" x14ac:dyDescent="0.2">
      <c r="D116"/>
      <c r="E116"/>
      <c r="F116"/>
      <c r="G116"/>
      <c r="H116"/>
      <c r="I116"/>
      <c r="J116"/>
      <c r="K116" s="21"/>
      <c r="L116" s="34"/>
      <c r="M116" s="34"/>
      <c r="N116" s="38"/>
      <c r="O116"/>
      <c r="P116"/>
      <c r="Q116"/>
      <c r="R116"/>
      <c r="S116" s="1"/>
    </row>
    <row r="117" spans="2:19" x14ac:dyDescent="0.2">
      <c r="D117"/>
      <c r="E117"/>
      <c r="F117"/>
      <c r="G117"/>
      <c r="H117"/>
      <c r="I117"/>
      <c r="J117"/>
      <c r="K117" s="21"/>
      <c r="L117" s="34"/>
      <c r="M117" s="34"/>
      <c r="N117" s="38"/>
      <c r="O117"/>
      <c r="P117"/>
      <c r="Q117"/>
      <c r="R117"/>
      <c r="S117" s="1"/>
    </row>
  </sheetData>
  <mergeCells count="3">
    <mergeCell ref="C2:P2"/>
    <mergeCell ref="C3:C5"/>
    <mergeCell ref="D3:P5"/>
  </mergeCells>
  <printOptions horizontalCentered="1" gridLines="1"/>
  <pageMargins left="0.25" right="0.25" top="0.75" bottom="0.75" header="0.3" footer="0.3"/>
  <pageSetup paperSize="5" scale="67" orientation="landscape" r:id="rId1"/>
  <headerFooter scaleWithDoc="0" alignWithMargins="0">
    <oddFooter>&amp;LFRM-5AC  (04/2018)</oddFooter>
  </headerFooter>
  <ignoredErrors>
    <ignoredError sqref="M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7"/>
  <sheetViews>
    <sheetView zoomScale="75" zoomScaleNormal="75" workbookViewId="0">
      <selection activeCell="D3" sqref="D3:P5"/>
    </sheetView>
  </sheetViews>
  <sheetFormatPr defaultRowHeight="12.75" x14ac:dyDescent="0.2"/>
  <cols>
    <col min="1" max="1" width="14.85546875" style="41" customWidth="1"/>
    <col min="2" max="2" width="28.28515625" style="1" customWidth="1"/>
    <col min="3" max="3" width="18.28515625" style="1" customWidth="1"/>
    <col min="4" max="4" width="10.42578125" style="1" customWidth="1"/>
    <col min="5" max="5" width="13.140625" style="1" customWidth="1"/>
    <col min="6" max="6" width="12.42578125" style="1" customWidth="1"/>
    <col min="7" max="7" width="10.85546875" style="1" customWidth="1"/>
    <col min="8" max="8" width="18.42578125" style="1" customWidth="1"/>
    <col min="9" max="10" width="7.85546875" style="1" customWidth="1"/>
    <col min="11" max="11" width="11.85546875" style="8" customWidth="1"/>
    <col min="12" max="12" width="10.140625" style="32" customWidth="1"/>
    <col min="13" max="13" width="11.42578125" style="32" customWidth="1"/>
    <col min="14" max="14" width="10" style="35" customWidth="1"/>
    <col min="15" max="16" width="11.85546875" style="8" customWidth="1"/>
    <col min="17" max="17" width="11.140625" style="8" customWidth="1"/>
    <col min="18" max="18" width="14.85546875" style="8" customWidth="1"/>
    <col min="19" max="19" width="14.7109375" style="8" customWidth="1"/>
    <col min="20" max="20" width="9.140625" style="1"/>
  </cols>
  <sheetData>
    <row r="1" spans="1:20" ht="13.5" thickBot="1" x14ac:dyDescent="0.25"/>
    <row r="2" spans="1:20" s="3" customFormat="1" ht="15" customHeight="1" thickBot="1" x14ac:dyDescent="0.25">
      <c r="A2" s="69" t="s">
        <v>24</v>
      </c>
      <c r="B2" s="68"/>
      <c r="C2" s="88" t="s">
        <v>13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70" t="s">
        <v>17</v>
      </c>
      <c r="R2" s="44"/>
      <c r="S2" s="6"/>
      <c r="T2" s="62"/>
    </row>
    <row r="3" spans="1:20" s="3" customFormat="1" ht="15" customHeight="1" thickBot="1" x14ac:dyDescent="0.25">
      <c r="A3" s="69" t="s">
        <v>10</v>
      </c>
      <c r="B3" s="68"/>
      <c r="C3" s="91" t="s">
        <v>14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71" t="s">
        <v>22</v>
      </c>
      <c r="R3" s="62"/>
      <c r="S3" s="6"/>
      <c r="T3" s="62"/>
    </row>
    <row r="4" spans="1:20" ht="13.5" thickBot="1" x14ac:dyDescent="0.25">
      <c r="A4" s="69" t="s">
        <v>11</v>
      </c>
      <c r="B4" s="68"/>
      <c r="C4" s="9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72" t="s">
        <v>16</v>
      </c>
      <c r="R4" s="44"/>
    </row>
    <row r="5" spans="1:20" ht="13.5" thickBot="1" x14ac:dyDescent="0.25">
      <c r="A5" s="69" t="s">
        <v>12</v>
      </c>
      <c r="B5" s="68"/>
      <c r="C5" s="92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  <c r="Q5" s="73" t="s">
        <v>18</v>
      </c>
      <c r="R5" s="43"/>
    </row>
    <row r="6" spans="1:20" ht="15.75" x14ac:dyDescent="0.25">
      <c r="A6" s="40"/>
      <c r="D6" s="17"/>
      <c r="E6" s="17"/>
      <c r="F6" s="17"/>
      <c r="G6" s="17"/>
      <c r="H6" s="17"/>
      <c r="Q6" s="18"/>
    </row>
    <row r="7" spans="1:20" ht="16.5" thickBot="1" x14ac:dyDescent="0.3">
      <c r="A7" s="40"/>
      <c r="D7" s="17"/>
      <c r="E7" s="39"/>
      <c r="F7" s="39"/>
      <c r="G7" s="39"/>
      <c r="H7" s="17"/>
      <c r="Q7" s="18"/>
    </row>
    <row r="8" spans="1:20" s="3" customFormat="1" ht="53.25" customHeight="1" x14ac:dyDescent="0.2">
      <c r="A8" s="61" t="s">
        <v>5</v>
      </c>
      <c r="B8" s="46" t="s">
        <v>4</v>
      </c>
      <c r="C8" s="46" t="s">
        <v>3</v>
      </c>
      <c r="D8" s="46" t="s">
        <v>6</v>
      </c>
      <c r="E8" s="76" t="s">
        <v>38</v>
      </c>
      <c r="F8" s="77" t="s">
        <v>39</v>
      </c>
      <c r="G8" s="78" t="s">
        <v>40</v>
      </c>
      <c r="H8" s="47" t="s">
        <v>35</v>
      </c>
      <c r="I8" s="46" t="s">
        <v>36</v>
      </c>
      <c r="J8" s="48" t="s">
        <v>37</v>
      </c>
      <c r="K8" s="49" t="s">
        <v>31</v>
      </c>
      <c r="L8" s="49" t="s">
        <v>32</v>
      </c>
      <c r="M8" s="50" t="s">
        <v>2</v>
      </c>
      <c r="N8" s="51" t="s">
        <v>8</v>
      </c>
      <c r="O8" s="51" t="s">
        <v>7</v>
      </c>
      <c r="P8" s="52" t="s">
        <v>33</v>
      </c>
      <c r="Q8" s="52" t="s">
        <v>34</v>
      </c>
      <c r="R8" s="51" t="s">
        <v>9</v>
      </c>
      <c r="S8" s="87" t="s">
        <v>41</v>
      </c>
      <c r="T8" s="87" t="s">
        <v>42</v>
      </c>
    </row>
    <row r="9" spans="1:20" s="3" customFormat="1" ht="15.6" customHeight="1" x14ac:dyDescent="0.2">
      <c r="A9" s="63"/>
      <c r="B9" s="19"/>
      <c r="C9" s="19"/>
      <c r="D9" s="19"/>
      <c r="E9" s="79"/>
      <c r="F9" s="19"/>
      <c r="G9" s="80"/>
      <c r="H9" s="19"/>
      <c r="I9" s="19"/>
      <c r="J9" s="28"/>
      <c r="K9" s="31"/>
      <c r="L9" s="31"/>
      <c r="M9" s="36"/>
      <c r="N9" s="6"/>
      <c r="O9" s="6"/>
      <c r="P9" s="16"/>
      <c r="Q9" s="16"/>
      <c r="R9" s="11"/>
      <c r="S9" s="62"/>
      <c r="T9" s="62"/>
    </row>
    <row r="10" spans="1:20" x14ac:dyDescent="0.2">
      <c r="A10" s="45">
        <v>2</v>
      </c>
      <c r="B10" s="29" t="s">
        <v>27</v>
      </c>
      <c r="C10" s="23" t="s">
        <v>30</v>
      </c>
      <c r="D10" s="23" t="s">
        <v>1</v>
      </c>
      <c r="E10" s="81">
        <f>(F10+G10)</f>
        <v>23</v>
      </c>
      <c r="F10" s="20">
        <v>1</v>
      </c>
      <c r="G10" s="82">
        <v>22</v>
      </c>
      <c r="H10" s="24">
        <v>1</v>
      </c>
      <c r="I10" s="25">
        <f t="shared" ref="I10:I31" si="0">(G10/H10)/43560</f>
        <v>5.0505050505050505E-4</v>
      </c>
      <c r="J10" s="22">
        <f>(I10*43560)</f>
        <v>22</v>
      </c>
      <c r="K10" s="33">
        <v>1234</v>
      </c>
      <c r="L10" s="33">
        <v>4321</v>
      </c>
      <c r="M10" s="37">
        <v>2</v>
      </c>
      <c r="N10" s="7">
        <f>(K10*M10)</f>
        <v>2468</v>
      </c>
      <c r="O10" s="7">
        <f>(L10*M10)</f>
        <v>8642</v>
      </c>
      <c r="P10" s="9">
        <v>500</v>
      </c>
      <c r="Q10" s="9">
        <v>6000</v>
      </c>
      <c r="R10" s="7">
        <f>SUM(N10:Q10)</f>
        <v>17610</v>
      </c>
      <c r="S10" s="1"/>
    </row>
    <row r="11" spans="1:20" x14ac:dyDescent="0.2">
      <c r="A11" s="45">
        <v>3</v>
      </c>
      <c r="B11" s="29" t="s">
        <v>28</v>
      </c>
      <c r="C11" s="23" t="s">
        <v>30</v>
      </c>
      <c r="D11" s="23" t="s">
        <v>1</v>
      </c>
      <c r="E11" s="81">
        <f t="shared" ref="E11:E31" si="1">(F11+G11)</f>
        <v>23</v>
      </c>
      <c r="F11" s="20">
        <v>2</v>
      </c>
      <c r="G11" s="82">
        <v>21</v>
      </c>
      <c r="H11" s="24">
        <v>1</v>
      </c>
      <c r="I11" s="25">
        <f t="shared" si="0"/>
        <v>4.8209366391184575E-4</v>
      </c>
      <c r="J11" s="22">
        <f t="shared" ref="J11:J31" si="2">(I11*43560)</f>
        <v>21</v>
      </c>
      <c r="K11" s="33">
        <v>1234</v>
      </c>
      <c r="L11" s="33">
        <v>4321</v>
      </c>
      <c r="M11" s="37">
        <v>2</v>
      </c>
      <c r="N11" s="7">
        <f t="shared" ref="N11:N31" si="3">(K11*M11)</f>
        <v>2468</v>
      </c>
      <c r="O11" s="7">
        <f t="shared" ref="O11:O31" si="4">(L11*M11)</f>
        <v>8642</v>
      </c>
      <c r="P11" s="9">
        <v>500</v>
      </c>
      <c r="Q11" s="9">
        <v>6000</v>
      </c>
      <c r="R11" s="7">
        <f t="shared" ref="R11:R31" si="5">SUM(N11:Q11)</f>
        <v>17610</v>
      </c>
      <c r="S11" s="1"/>
    </row>
    <row r="12" spans="1:20" x14ac:dyDescent="0.2">
      <c r="A12" s="45">
        <v>4</v>
      </c>
      <c r="B12" s="5" t="s">
        <v>29</v>
      </c>
      <c r="C12" s="23" t="s">
        <v>30</v>
      </c>
      <c r="D12" s="23" t="s">
        <v>1</v>
      </c>
      <c r="E12" s="81">
        <f t="shared" si="1"/>
        <v>23</v>
      </c>
      <c r="F12" s="20">
        <v>3</v>
      </c>
      <c r="G12" s="82">
        <v>20</v>
      </c>
      <c r="H12" s="24">
        <v>1</v>
      </c>
      <c r="I12" s="25">
        <f t="shared" si="0"/>
        <v>4.591368227731864E-4</v>
      </c>
      <c r="J12" s="22">
        <f t="shared" si="2"/>
        <v>20</v>
      </c>
      <c r="K12" s="33">
        <v>1234</v>
      </c>
      <c r="L12" s="33">
        <v>4321</v>
      </c>
      <c r="M12" s="37">
        <v>2</v>
      </c>
      <c r="N12" s="7">
        <f t="shared" si="3"/>
        <v>2468</v>
      </c>
      <c r="O12" s="7">
        <f t="shared" si="4"/>
        <v>8642</v>
      </c>
      <c r="P12" s="9">
        <v>500</v>
      </c>
      <c r="Q12" s="9">
        <v>6000</v>
      </c>
      <c r="R12" s="7">
        <f t="shared" si="5"/>
        <v>17610</v>
      </c>
      <c r="S12" s="1"/>
    </row>
    <row r="13" spans="1:20" x14ac:dyDescent="0.2">
      <c r="A13" s="45">
        <v>5</v>
      </c>
      <c r="B13" s="23" t="s">
        <v>26</v>
      </c>
      <c r="C13" s="23" t="s">
        <v>30</v>
      </c>
      <c r="D13" s="23" t="s">
        <v>1</v>
      </c>
      <c r="E13" s="81">
        <f t="shared" si="1"/>
        <v>23</v>
      </c>
      <c r="F13" s="20">
        <v>4</v>
      </c>
      <c r="G13" s="82">
        <v>19</v>
      </c>
      <c r="H13" s="24">
        <v>1</v>
      </c>
      <c r="I13" s="25">
        <f t="shared" si="0"/>
        <v>4.3617998163452711E-4</v>
      </c>
      <c r="J13" s="22">
        <f t="shared" si="2"/>
        <v>19</v>
      </c>
      <c r="K13" s="33">
        <v>1234</v>
      </c>
      <c r="L13" s="33">
        <v>4321</v>
      </c>
      <c r="M13" s="37">
        <v>2</v>
      </c>
      <c r="N13" s="7">
        <f t="shared" si="3"/>
        <v>2468</v>
      </c>
      <c r="O13" s="7">
        <f t="shared" si="4"/>
        <v>8642</v>
      </c>
      <c r="P13" s="9">
        <v>500</v>
      </c>
      <c r="Q13" s="9">
        <v>6000</v>
      </c>
      <c r="R13" s="30">
        <f t="shared" si="5"/>
        <v>17610</v>
      </c>
      <c r="S13" s="1"/>
    </row>
    <row r="14" spans="1:20" x14ac:dyDescent="0.2">
      <c r="A14" s="45">
        <v>6</v>
      </c>
      <c r="B14" s="29" t="s">
        <v>27</v>
      </c>
      <c r="C14" s="23" t="s">
        <v>30</v>
      </c>
      <c r="D14" s="23" t="s">
        <v>1</v>
      </c>
      <c r="E14" s="81">
        <f t="shared" si="1"/>
        <v>23</v>
      </c>
      <c r="F14" s="20">
        <v>5</v>
      </c>
      <c r="G14" s="82">
        <v>18</v>
      </c>
      <c r="H14" s="24">
        <v>1</v>
      </c>
      <c r="I14" s="25">
        <f t="shared" si="0"/>
        <v>4.1322314049586776E-4</v>
      </c>
      <c r="J14" s="22">
        <f t="shared" si="2"/>
        <v>18</v>
      </c>
      <c r="K14" s="33">
        <v>1234</v>
      </c>
      <c r="L14" s="33">
        <v>4321</v>
      </c>
      <c r="M14" s="37">
        <v>2</v>
      </c>
      <c r="N14" s="7">
        <f t="shared" si="3"/>
        <v>2468</v>
      </c>
      <c r="O14" s="7">
        <f t="shared" si="4"/>
        <v>8642</v>
      </c>
      <c r="P14" s="9">
        <v>500</v>
      </c>
      <c r="Q14" s="9">
        <v>6000</v>
      </c>
      <c r="R14" s="30">
        <f t="shared" si="5"/>
        <v>17610</v>
      </c>
      <c r="S14" s="1"/>
    </row>
    <row r="15" spans="1:20" x14ac:dyDescent="0.2">
      <c r="A15" s="45">
        <v>7</v>
      </c>
      <c r="B15" s="29" t="s">
        <v>28</v>
      </c>
      <c r="C15" s="23" t="s">
        <v>30</v>
      </c>
      <c r="D15" s="23" t="s">
        <v>1</v>
      </c>
      <c r="E15" s="81">
        <f t="shared" si="1"/>
        <v>23</v>
      </c>
      <c r="F15" s="20">
        <v>6</v>
      </c>
      <c r="G15" s="82">
        <v>17</v>
      </c>
      <c r="H15" s="24">
        <v>1</v>
      </c>
      <c r="I15" s="25">
        <f t="shared" si="0"/>
        <v>3.9026629935720846E-4</v>
      </c>
      <c r="J15" s="22">
        <f t="shared" si="2"/>
        <v>17</v>
      </c>
      <c r="K15" s="33">
        <v>1234</v>
      </c>
      <c r="L15" s="33">
        <v>4321</v>
      </c>
      <c r="M15" s="37">
        <v>2</v>
      </c>
      <c r="N15" s="7">
        <f t="shared" si="3"/>
        <v>2468</v>
      </c>
      <c r="O15" s="7">
        <f t="shared" si="4"/>
        <v>8642</v>
      </c>
      <c r="P15" s="9">
        <v>500</v>
      </c>
      <c r="Q15" s="9">
        <v>6000</v>
      </c>
      <c r="R15" s="30">
        <f t="shared" si="5"/>
        <v>17610</v>
      </c>
      <c r="S15" s="1"/>
    </row>
    <row r="16" spans="1:20" x14ac:dyDescent="0.2">
      <c r="A16" s="45">
        <v>8</v>
      </c>
      <c r="B16" s="5" t="s">
        <v>29</v>
      </c>
      <c r="C16" s="23" t="s">
        <v>30</v>
      </c>
      <c r="D16" s="23" t="s">
        <v>19</v>
      </c>
      <c r="E16" s="81">
        <f t="shared" si="1"/>
        <v>23</v>
      </c>
      <c r="F16" s="20">
        <v>7</v>
      </c>
      <c r="G16" s="82">
        <v>16</v>
      </c>
      <c r="H16" s="24">
        <v>1</v>
      </c>
      <c r="I16" s="25">
        <f t="shared" si="0"/>
        <v>3.6730945821854911E-4</v>
      </c>
      <c r="J16" s="22">
        <f t="shared" si="2"/>
        <v>16</v>
      </c>
      <c r="K16" s="33">
        <v>1234</v>
      </c>
      <c r="L16" s="33">
        <v>4321</v>
      </c>
      <c r="M16" s="37">
        <v>2</v>
      </c>
      <c r="N16" s="7">
        <f t="shared" si="3"/>
        <v>2468</v>
      </c>
      <c r="O16" s="7">
        <f t="shared" si="4"/>
        <v>8642</v>
      </c>
      <c r="P16" s="9">
        <v>500</v>
      </c>
      <c r="Q16" s="9">
        <v>6000</v>
      </c>
      <c r="R16" s="30">
        <f t="shared" si="5"/>
        <v>17610</v>
      </c>
      <c r="S16" s="1"/>
    </row>
    <row r="17" spans="1:19" x14ac:dyDescent="0.2">
      <c r="A17" s="45">
        <v>9</v>
      </c>
      <c r="B17" s="23" t="s">
        <v>26</v>
      </c>
      <c r="C17" s="23" t="s">
        <v>30</v>
      </c>
      <c r="D17" s="23" t="s">
        <v>20</v>
      </c>
      <c r="E17" s="81">
        <f t="shared" si="1"/>
        <v>23</v>
      </c>
      <c r="F17" s="20">
        <v>8</v>
      </c>
      <c r="G17" s="82">
        <v>15</v>
      </c>
      <c r="H17" s="24">
        <v>1</v>
      </c>
      <c r="I17" s="25">
        <f t="shared" si="0"/>
        <v>3.4435261707988982E-4</v>
      </c>
      <c r="J17" s="22">
        <f t="shared" si="2"/>
        <v>15</v>
      </c>
      <c r="K17" s="33">
        <v>1234</v>
      </c>
      <c r="L17" s="33">
        <v>4321</v>
      </c>
      <c r="M17" s="37">
        <v>2</v>
      </c>
      <c r="N17" s="7">
        <f t="shared" si="3"/>
        <v>2468</v>
      </c>
      <c r="O17" s="7">
        <f t="shared" si="4"/>
        <v>8642</v>
      </c>
      <c r="P17" s="9">
        <v>500</v>
      </c>
      <c r="Q17" s="9">
        <v>6000</v>
      </c>
      <c r="R17" s="30">
        <f t="shared" si="5"/>
        <v>17610</v>
      </c>
      <c r="S17" s="1"/>
    </row>
    <row r="18" spans="1:19" x14ac:dyDescent="0.2">
      <c r="A18" s="45">
        <v>10</v>
      </c>
      <c r="B18" s="29" t="s">
        <v>27</v>
      </c>
      <c r="C18" s="23" t="s">
        <v>30</v>
      </c>
      <c r="D18" s="23" t="s">
        <v>21</v>
      </c>
      <c r="E18" s="81">
        <f t="shared" si="1"/>
        <v>23</v>
      </c>
      <c r="F18" s="20">
        <v>9</v>
      </c>
      <c r="G18" s="82">
        <v>14</v>
      </c>
      <c r="H18" s="24">
        <v>1</v>
      </c>
      <c r="I18" s="25">
        <f t="shared" si="0"/>
        <v>3.2139577594123047E-4</v>
      </c>
      <c r="J18" s="22">
        <f t="shared" si="2"/>
        <v>14</v>
      </c>
      <c r="K18" s="33">
        <v>1234</v>
      </c>
      <c r="L18" s="33">
        <v>4321</v>
      </c>
      <c r="M18" s="37">
        <v>2</v>
      </c>
      <c r="N18" s="7">
        <f t="shared" si="3"/>
        <v>2468</v>
      </c>
      <c r="O18" s="7">
        <f t="shared" si="4"/>
        <v>8642</v>
      </c>
      <c r="P18" s="9">
        <v>500</v>
      </c>
      <c r="Q18" s="9">
        <v>6000</v>
      </c>
      <c r="R18" s="30">
        <f t="shared" si="5"/>
        <v>17610</v>
      </c>
      <c r="S18" s="1"/>
    </row>
    <row r="19" spans="1:19" x14ac:dyDescent="0.2">
      <c r="A19" s="45">
        <v>11</v>
      </c>
      <c r="B19" s="29" t="s">
        <v>28</v>
      </c>
      <c r="C19" s="23" t="s">
        <v>30</v>
      </c>
      <c r="D19" s="23" t="s">
        <v>1</v>
      </c>
      <c r="E19" s="81">
        <f t="shared" si="1"/>
        <v>23</v>
      </c>
      <c r="F19" s="20">
        <v>10</v>
      </c>
      <c r="G19" s="82">
        <v>13</v>
      </c>
      <c r="H19" s="24">
        <v>1</v>
      </c>
      <c r="I19" s="25">
        <f t="shared" si="0"/>
        <v>2.9843893480257117E-4</v>
      </c>
      <c r="J19" s="22">
        <f t="shared" si="2"/>
        <v>13</v>
      </c>
      <c r="K19" s="33">
        <v>1234</v>
      </c>
      <c r="L19" s="33">
        <v>4321</v>
      </c>
      <c r="M19" s="37">
        <v>2</v>
      </c>
      <c r="N19" s="7">
        <f t="shared" si="3"/>
        <v>2468</v>
      </c>
      <c r="O19" s="7">
        <f t="shared" si="4"/>
        <v>8642</v>
      </c>
      <c r="P19" s="9">
        <v>500</v>
      </c>
      <c r="Q19" s="9">
        <v>6000</v>
      </c>
      <c r="R19" s="30">
        <f t="shared" si="5"/>
        <v>17610</v>
      </c>
      <c r="S19" s="1"/>
    </row>
    <row r="20" spans="1:19" x14ac:dyDescent="0.2">
      <c r="A20" s="45">
        <v>12</v>
      </c>
      <c r="B20" s="5" t="s">
        <v>29</v>
      </c>
      <c r="C20" s="23" t="s">
        <v>30</v>
      </c>
      <c r="D20" s="23" t="s">
        <v>1</v>
      </c>
      <c r="E20" s="81">
        <f t="shared" si="1"/>
        <v>23</v>
      </c>
      <c r="F20" s="20">
        <v>11</v>
      </c>
      <c r="G20" s="82">
        <v>12</v>
      </c>
      <c r="H20" s="24">
        <v>1</v>
      </c>
      <c r="I20" s="25">
        <f t="shared" si="0"/>
        <v>2.7548209366391182E-4</v>
      </c>
      <c r="J20" s="22">
        <f t="shared" si="2"/>
        <v>11.999999999999998</v>
      </c>
      <c r="K20" s="33">
        <v>1234</v>
      </c>
      <c r="L20" s="33">
        <v>4321</v>
      </c>
      <c r="M20" s="37">
        <v>2</v>
      </c>
      <c r="N20" s="7">
        <f t="shared" si="3"/>
        <v>2468</v>
      </c>
      <c r="O20" s="7">
        <f t="shared" si="4"/>
        <v>8642</v>
      </c>
      <c r="P20" s="9">
        <v>500</v>
      </c>
      <c r="Q20" s="9">
        <v>6000</v>
      </c>
      <c r="R20" s="30">
        <f t="shared" si="5"/>
        <v>17610</v>
      </c>
      <c r="S20" s="1"/>
    </row>
    <row r="21" spans="1:19" x14ac:dyDescent="0.2">
      <c r="A21" s="45">
        <v>13</v>
      </c>
      <c r="B21" s="23" t="s">
        <v>26</v>
      </c>
      <c r="C21" s="23" t="s">
        <v>30</v>
      </c>
      <c r="D21" s="23" t="s">
        <v>1</v>
      </c>
      <c r="E21" s="81">
        <f t="shared" si="1"/>
        <v>23</v>
      </c>
      <c r="F21" s="20">
        <v>12</v>
      </c>
      <c r="G21" s="82">
        <v>11</v>
      </c>
      <c r="H21" s="24">
        <v>1</v>
      </c>
      <c r="I21" s="25">
        <f t="shared" si="0"/>
        <v>2.5252525252525253E-4</v>
      </c>
      <c r="J21" s="22">
        <f t="shared" si="2"/>
        <v>11</v>
      </c>
      <c r="K21" s="33">
        <v>1234</v>
      </c>
      <c r="L21" s="33">
        <v>4321</v>
      </c>
      <c r="M21" s="37">
        <v>2</v>
      </c>
      <c r="N21" s="7">
        <f t="shared" si="3"/>
        <v>2468</v>
      </c>
      <c r="O21" s="7">
        <f t="shared" si="4"/>
        <v>8642</v>
      </c>
      <c r="P21" s="9">
        <v>500</v>
      </c>
      <c r="Q21" s="9">
        <v>6000</v>
      </c>
      <c r="R21" s="30">
        <f t="shared" si="5"/>
        <v>17610</v>
      </c>
      <c r="S21" s="1"/>
    </row>
    <row r="22" spans="1:19" x14ac:dyDescent="0.2">
      <c r="A22" s="45">
        <v>14</v>
      </c>
      <c r="B22" s="29" t="s">
        <v>27</v>
      </c>
      <c r="C22" s="23" t="s">
        <v>30</v>
      </c>
      <c r="D22" s="23" t="s">
        <v>1</v>
      </c>
      <c r="E22" s="81">
        <f t="shared" si="1"/>
        <v>23</v>
      </c>
      <c r="F22" s="20">
        <v>13</v>
      </c>
      <c r="G22" s="82">
        <v>10</v>
      </c>
      <c r="H22" s="24">
        <v>1</v>
      </c>
      <c r="I22" s="25">
        <f t="shared" si="0"/>
        <v>2.295684113865932E-4</v>
      </c>
      <c r="J22" s="22">
        <f t="shared" si="2"/>
        <v>10</v>
      </c>
      <c r="K22" s="33">
        <v>1234</v>
      </c>
      <c r="L22" s="33">
        <v>4321</v>
      </c>
      <c r="M22" s="37">
        <v>2</v>
      </c>
      <c r="N22" s="7">
        <f t="shared" si="3"/>
        <v>2468</v>
      </c>
      <c r="O22" s="7">
        <f t="shared" si="4"/>
        <v>8642</v>
      </c>
      <c r="P22" s="9">
        <v>500</v>
      </c>
      <c r="Q22" s="9">
        <v>6000</v>
      </c>
      <c r="R22" s="30">
        <f t="shared" si="5"/>
        <v>17610</v>
      </c>
      <c r="S22" s="1"/>
    </row>
    <row r="23" spans="1:19" x14ac:dyDescent="0.2">
      <c r="A23" s="45">
        <v>15</v>
      </c>
      <c r="B23" s="29" t="s">
        <v>28</v>
      </c>
      <c r="C23" s="23" t="s">
        <v>30</v>
      </c>
      <c r="D23" s="23" t="s">
        <v>1</v>
      </c>
      <c r="E23" s="81">
        <f t="shared" si="1"/>
        <v>23</v>
      </c>
      <c r="F23" s="20">
        <v>14</v>
      </c>
      <c r="G23" s="82">
        <v>9</v>
      </c>
      <c r="H23" s="24">
        <v>1</v>
      </c>
      <c r="I23" s="25">
        <f t="shared" si="0"/>
        <v>2.0661157024793388E-4</v>
      </c>
      <c r="J23" s="22">
        <f t="shared" si="2"/>
        <v>9</v>
      </c>
      <c r="K23" s="33">
        <v>1234</v>
      </c>
      <c r="L23" s="33">
        <v>4321</v>
      </c>
      <c r="M23" s="37">
        <v>2</v>
      </c>
      <c r="N23" s="7">
        <f t="shared" si="3"/>
        <v>2468</v>
      </c>
      <c r="O23" s="7">
        <f t="shared" si="4"/>
        <v>8642</v>
      </c>
      <c r="P23" s="9">
        <v>500</v>
      </c>
      <c r="Q23" s="9">
        <v>6000</v>
      </c>
      <c r="R23" s="30">
        <f t="shared" si="5"/>
        <v>17610</v>
      </c>
      <c r="S23" s="1"/>
    </row>
    <row r="24" spans="1:19" x14ac:dyDescent="0.2">
      <c r="A24" s="45">
        <v>16</v>
      </c>
      <c r="B24" s="5" t="s">
        <v>29</v>
      </c>
      <c r="C24" s="23" t="s">
        <v>30</v>
      </c>
      <c r="D24" s="23" t="s">
        <v>1</v>
      </c>
      <c r="E24" s="81">
        <f t="shared" si="1"/>
        <v>23</v>
      </c>
      <c r="F24" s="20">
        <v>15</v>
      </c>
      <c r="G24" s="82">
        <v>8</v>
      </c>
      <c r="H24" s="24">
        <v>1</v>
      </c>
      <c r="I24" s="25">
        <f t="shared" si="0"/>
        <v>1.8365472910927456E-4</v>
      </c>
      <c r="J24" s="22">
        <f t="shared" si="2"/>
        <v>8</v>
      </c>
      <c r="K24" s="33">
        <v>1234</v>
      </c>
      <c r="L24" s="33">
        <v>4321</v>
      </c>
      <c r="M24" s="37">
        <v>2</v>
      </c>
      <c r="N24" s="7">
        <f t="shared" si="3"/>
        <v>2468</v>
      </c>
      <c r="O24" s="7">
        <f t="shared" si="4"/>
        <v>8642</v>
      </c>
      <c r="P24" s="9">
        <v>500</v>
      </c>
      <c r="Q24" s="9">
        <v>6000</v>
      </c>
      <c r="R24" s="30">
        <f t="shared" si="5"/>
        <v>17610</v>
      </c>
      <c r="S24" s="1"/>
    </row>
    <row r="25" spans="1:19" x14ac:dyDescent="0.2">
      <c r="A25" s="45">
        <v>17</v>
      </c>
      <c r="B25" s="23" t="s">
        <v>26</v>
      </c>
      <c r="C25" s="23" t="s">
        <v>30</v>
      </c>
      <c r="D25" s="23" t="s">
        <v>1</v>
      </c>
      <c r="E25" s="81">
        <f t="shared" si="1"/>
        <v>23</v>
      </c>
      <c r="F25" s="20">
        <v>16</v>
      </c>
      <c r="G25" s="82">
        <v>7</v>
      </c>
      <c r="H25" s="24">
        <v>1</v>
      </c>
      <c r="I25" s="25">
        <f t="shared" si="0"/>
        <v>1.6069788797061523E-4</v>
      </c>
      <c r="J25" s="22">
        <f t="shared" si="2"/>
        <v>7</v>
      </c>
      <c r="K25" s="33">
        <v>1234</v>
      </c>
      <c r="L25" s="33">
        <v>4321</v>
      </c>
      <c r="M25" s="37">
        <v>2</v>
      </c>
      <c r="N25" s="7">
        <f t="shared" si="3"/>
        <v>2468</v>
      </c>
      <c r="O25" s="7">
        <f t="shared" si="4"/>
        <v>8642</v>
      </c>
      <c r="P25" s="9">
        <v>500</v>
      </c>
      <c r="Q25" s="9">
        <v>6000</v>
      </c>
      <c r="R25" s="30">
        <f t="shared" si="5"/>
        <v>17610</v>
      </c>
      <c r="S25" s="1"/>
    </row>
    <row r="26" spans="1:19" x14ac:dyDescent="0.2">
      <c r="A26" s="45">
        <v>18</v>
      </c>
      <c r="B26" s="29" t="s">
        <v>27</v>
      </c>
      <c r="C26" s="23" t="s">
        <v>30</v>
      </c>
      <c r="D26" s="4" t="s">
        <v>1</v>
      </c>
      <c r="E26" s="81">
        <f t="shared" si="1"/>
        <v>23</v>
      </c>
      <c r="F26" s="20">
        <v>17</v>
      </c>
      <c r="G26" s="82">
        <v>6</v>
      </c>
      <c r="H26" s="13">
        <v>1</v>
      </c>
      <c r="I26" s="14">
        <f t="shared" si="0"/>
        <v>1.3774104683195591E-4</v>
      </c>
      <c r="J26" s="22">
        <f t="shared" si="2"/>
        <v>5.9999999999999991</v>
      </c>
      <c r="K26" s="33">
        <v>1234</v>
      </c>
      <c r="L26" s="33">
        <v>4321</v>
      </c>
      <c r="M26" s="37">
        <v>2</v>
      </c>
      <c r="N26" s="7">
        <f t="shared" si="3"/>
        <v>2468</v>
      </c>
      <c r="O26" s="7">
        <f t="shared" si="4"/>
        <v>8642</v>
      </c>
      <c r="P26" s="9">
        <v>500</v>
      </c>
      <c r="Q26" s="9">
        <v>6000</v>
      </c>
      <c r="R26" s="7">
        <f t="shared" si="5"/>
        <v>17610</v>
      </c>
      <c r="S26" s="1"/>
    </row>
    <row r="27" spans="1:19" x14ac:dyDescent="0.2">
      <c r="A27" s="45">
        <v>19</v>
      </c>
      <c r="B27" s="29" t="s">
        <v>28</v>
      </c>
      <c r="C27" s="23" t="s">
        <v>30</v>
      </c>
      <c r="D27" s="4" t="s">
        <v>19</v>
      </c>
      <c r="E27" s="81">
        <f t="shared" si="1"/>
        <v>23</v>
      </c>
      <c r="F27" s="20">
        <v>18</v>
      </c>
      <c r="G27" s="82">
        <v>5</v>
      </c>
      <c r="H27" s="13">
        <v>1</v>
      </c>
      <c r="I27" s="14">
        <f t="shared" si="0"/>
        <v>1.147842056932966E-4</v>
      </c>
      <c r="J27" s="22">
        <f t="shared" si="2"/>
        <v>5</v>
      </c>
      <c r="K27" s="33">
        <v>1234</v>
      </c>
      <c r="L27" s="33">
        <v>4321</v>
      </c>
      <c r="M27" s="37">
        <v>2</v>
      </c>
      <c r="N27" s="7">
        <f t="shared" si="3"/>
        <v>2468</v>
      </c>
      <c r="O27" s="7">
        <f t="shared" si="4"/>
        <v>8642</v>
      </c>
      <c r="P27" s="9">
        <v>500</v>
      </c>
      <c r="Q27" s="9">
        <v>6000</v>
      </c>
      <c r="R27" s="7">
        <f t="shared" si="5"/>
        <v>17610</v>
      </c>
      <c r="S27" s="1"/>
    </row>
    <row r="28" spans="1:19" x14ac:dyDescent="0.2">
      <c r="A28" s="45">
        <v>20</v>
      </c>
      <c r="B28" s="5" t="s">
        <v>29</v>
      </c>
      <c r="C28" s="23" t="s">
        <v>30</v>
      </c>
      <c r="D28" s="4" t="s">
        <v>19</v>
      </c>
      <c r="E28" s="81">
        <f t="shared" si="1"/>
        <v>23</v>
      </c>
      <c r="F28" s="20">
        <v>19</v>
      </c>
      <c r="G28" s="82">
        <v>4</v>
      </c>
      <c r="H28" s="13">
        <v>1</v>
      </c>
      <c r="I28" s="14">
        <f t="shared" si="0"/>
        <v>9.1827364554637278E-5</v>
      </c>
      <c r="J28" s="22">
        <f t="shared" si="2"/>
        <v>4</v>
      </c>
      <c r="K28" s="33">
        <v>1234</v>
      </c>
      <c r="L28" s="33">
        <v>4321</v>
      </c>
      <c r="M28" s="37">
        <v>2</v>
      </c>
      <c r="N28" s="7">
        <f t="shared" si="3"/>
        <v>2468</v>
      </c>
      <c r="O28" s="7">
        <f t="shared" si="4"/>
        <v>8642</v>
      </c>
      <c r="P28" s="9">
        <v>500</v>
      </c>
      <c r="Q28" s="9">
        <v>6000</v>
      </c>
      <c r="R28" s="7">
        <f t="shared" si="5"/>
        <v>17610</v>
      </c>
      <c r="S28" s="1"/>
    </row>
    <row r="29" spans="1:19" x14ac:dyDescent="0.2">
      <c r="A29" s="64">
        <v>21</v>
      </c>
      <c r="B29" s="23" t="s">
        <v>26</v>
      </c>
      <c r="C29" s="23" t="s">
        <v>30</v>
      </c>
      <c r="D29" s="4" t="s">
        <v>19</v>
      </c>
      <c r="E29" s="81">
        <f t="shared" si="1"/>
        <v>23</v>
      </c>
      <c r="F29" s="20">
        <v>20</v>
      </c>
      <c r="G29" s="82">
        <v>3</v>
      </c>
      <c r="H29" s="13">
        <v>1</v>
      </c>
      <c r="I29" s="14">
        <f t="shared" si="0"/>
        <v>6.8870523415977955E-5</v>
      </c>
      <c r="J29" s="22">
        <f t="shared" si="2"/>
        <v>2.9999999999999996</v>
      </c>
      <c r="K29" s="33">
        <v>1234</v>
      </c>
      <c r="L29" s="33">
        <v>4321</v>
      </c>
      <c r="M29" s="37">
        <v>2</v>
      </c>
      <c r="N29" s="7">
        <f t="shared" si="3"/>
        <v>2468</v>
      </c>
      <c r="O29" s="7">
        <f t="shared" si="4"/>
        <v>8642</v>
      </c>
      <c r="P29" s="9">
        <v>500</v>
      </c>
      <c r="Q29" s="9">
        <v>6000</v>
      </c>
      <c r="R29" s="7">
        <f t="shared" si="5"/>
        <v>17610</v>
      </c>
      <c r="S29" s="1"/>
    </row>
    <row r="30" spans="1:19" x14ac:dyDescent="0.2">
      <c r="A30" s="64">
        <v>22</v>
      </c>
      <c r="B30" s="29" t="s">
        <v>27</v>
      </c>
      <c r="C30" s="23" t="s">
        <v>30</v>
      </c>
      <c r="D30" s="4" t="s">
        <v>1</v>
      </c>
      <c r="E30" s="81">
        <f t="shared" si="1"/>
        <v>23</v>
      </c>
      <c r="F30" s="20">
        <v>21</v>
      </c>
      <c r="G30" s="82">
        <v>2</v>
      </c>
      <c r="H30" s="13">
        <v>1</v>
      </c>
      <c r="I30" s="14">
        <f t="shared" si="0"/>
        <v>4.5913682277318639E-5</v>
      </c>
      <c r="J30" s="22">
        <f t="shared" si="2"/>
        <v>2</v>
      </c>
      <c r="K30" s="33">
        <v>1234</v>
      </c>
      <c r="L30" s="33">
        <v>4321</v>
      </c>
      <c r="M30" s="37">
        <v>2</v>
      </c>
      <c r="N30" s="7">
        <f t="shared" si="3"/>
        <v>2468</v>
      </c>
      <c r="O30" s="7">
        <f t="shared" si="4"/>
        <v>8642</v>
      </c>
      <c r="P30" s="9">
        <v>500</v>
      </c>
      <c r="Q30" s="9">
        <v>6000</v>
      </c>
      <c r="R30" s="7">
        <f t="shared" si="5"/>
        <v>17610</v>
      </c>
      <c r="S30" s="1"/>
    </row>
    <row r="31" spans="1:19" x14ac:dyDescent="0.2">
      <c r="A31" s="64">
        <v>23</v>
      </c>
      <c r="B31" s="29" t="s">
        <v>28</v>
      </c>
      <c r="C31" s="23" t="s">
        <v>30</v>
      </c>
      <c r="D31" s="4" t="s">
        <v>19</v>
      </c>
      <c r="E31" s="81">
        <f t="shared" si="1"/>
        <v>23</v>
      </c>
      <c r="F31" s="20">
        <v>22</v>
      </c>
      <c r="G31" s="82">
        <v>1</v>
      </c>
      <c r="H31" s="13">
        <v>1</v>
      </c>
      <c r="I31" s="14">
        <f t="shared" si="0"/>
        <v>2.295684113865932E-5</v>
      </c>
      <c r="J31" s="22">
        <f t="shared" si="2"/>
        <v>1</v>
      </c>
      <c r="K31" s="33">
        <v>1234</v>
      </c>
      <c r="L31" s="33">
        <v>4321</v>
      </c>
      <c r="M31" s="37">
        <v>2</v>
      </c>
      <c r="N31" s="7">
        <f t="shared" si="3"/>
        <v>2468</v>
      </c>
      <c r="O31" s="7">
        <f t="shared" si="4"/>
        <v>8642</v>
      </c>
      <c r="P31" s="9">
        <v>500</v>
      </c>
      <c r="Q31" s="9">
        <v>6000</v>
      </c>
      <c r="R31" s="7">
        <f t="shared" si="5"/>
        <v>17610</v>
      </c>
      <c r="S31" s="1"/>
    </row>
    <row r="32" spans="1:19" ht="13.5" thickBot="1" x14ac:dyDescent="0.25">
      <c r="A32" s="64"/>
      <c r="C32" s="4"/>
      <c r="D32" s="4"/>
      <c r="E32" s="83"/>
      <c r="F32" s="84"/>
      <c r="G32" s="85"/>
      <c r="H32" s="13"/>
      <c r="I32" s="14"/>
      <c r="J32" s="12"/>
      <c r="K32" s="33"/>
      <c r="L32" s="33"/>
      <c r="M32" s="37"/>
      <c r="N32" s="7"/>
      <c r="O32" s="7"/>
      <c r="R32" s="7"/>
      <c r="S32" s="1"/>
    </row>
    <row r="33" spans="1:20" s="60" customFormat="1" ht="13.5" thickBot="1" x14ac:dyDescent="0.25">
      <c r="A33" s="65" t="s">
        <v>15</v>
      </c>
      <c r="B33" s="53" t="s">
        <v>25</v>
      </c>
      <c r="C33" s="54" t="s">
        <v>25</v>
      </c>
      <c r="D33" s="54" t="s">
        <v>25</v>
      </c>
      <c r="E33" s="66" t="s">
        <v>25</v>
      </c>
      <c r="F33" s="67" t="s">
        <v>25</v>
      </c>
      <c r="G33" s="67" t="s">
        <v>25</v>
      </c>
      <c r="H33" s="56" t="s">
        <v>25</v>
      </c>
      <c r="I33" s="57">
        <f>AVERAGE(I10:I32)</f>
        <v>2.640036730945822E-4</v>
      </c>
      <c r="J33" s="55">
        <f>AVERAGE(J10:J32)</f>
        <v>11.5</v>
      </c>
      <c r="K33" s="58" t="s">
        <v>25</v>
      </c>
      <c r="L33" s="58" t="s">
        <v>25</v>
      </c>
      <c r="M33" s="59">
        <f>AVERAGE(M10:M32)</f>
        <v>2</v>
      </c>
      <c r="N33" s="75">
        <f>SUM(N10:N31)</f>
        <v>54296</v>
      </c>
      <c r="O33" s="75">
        <f>SUM(O10:O32)</f>
        <v>190124</v>
      </c>
      <c r="P33" s="74">
        <f>SUM(P10:P32)</f>
        <v>11000</v>
      </c>
      <c r="Q33" s="74">
        <f>SUM(Q10:Q32)</f>
        <v>132000</v>
      </c>
      <c r="R33" s="75">
        <f>SUM(R10:R32)</f>
        <v>387420</v>
      </c>
      <c r="S33" s="68"/>
      <c r="T33" s="68"/>
    </row>
    <row r="34" spans="1:20" ht="13.5" thickBot="1" x14ac:dyDescent="0.25">
      <c r="A34" s="64"/>
      <c r="D34" s="4"/>
      <c r="E34" s="12"/>
      <c r="F34" s="15"/>
      <c r="G34" s="15"/>
      <c r="H34" s="4" t="s">
        <v>0</v>
      </c>
      <c r="I34" s="13"/>
      <c r="J34" s="14"/>
      <c r="K34" s="12"/>
      <c r="L34" s="33"/>
      <c r="M34" s="33"/>
      <c r="N34" s="37"/>
      <c r="O34" s="7"/>
      <c r="P34" s="7"/>
      <c r="Q34" s="10"/>
      <c r="R34" s="10"/>
    </row>
    <row r="35" spans="1:20" ht="12.75" customHeight="1" thickBot="1" x14ac:dyDescent="0.25">
      <c r="A35" s="65" t="s">
        <v>23</v>
      </c>
      <c r="B35"/>
      <c r="C35"/>
      <c r="D35" s="4"/>
      <c r="E35" s="12"/>
      <c r="F35" s="15"/>
      <c r="G35" s="15"/>
      <c r="H35" s="4"/>
      <c r="I35" s="13"/>
      <c r="J35" s="14"/>
      <c r="K35" s="12"/>
      <c r="L35" s="33"/>
      <c r="M35" s="33"/>
      <c r="N35" s="37"/>
      <c r="O35" s="7"/>
      <c r="P35" s="7"/>
      <c r="S35" s="7"/>
    </row>
    <row r="36" spans="1:20" ht="15.75" x14ac:dyDescent="0.25">
      <c r="B36" s="4"/>
      <c r="C36" s="4"/>
      <c r="D36" s="4"/>
      <c r="E36" s="15"/>
      <c r="F36" s="15"/>
      <c r="G36" s="4"/>
      <c r="H36" s="13"/>
      <c r="I36" s="14"/>
      <c r="J36" s="12"/>
      <c r="K36" s="33"/>
      <c r="L36" s="33"/>
      <c r="M36" s="37"/>
      <c r="N36" s="7"/>
      <c r="O36" s="7"/>
      <c r="Q36" s="26"/>
      <c r="R36" s="27"/>
      <c r="S36" s="1"/>
    </row>
    <row r="37" spans="1:20" x14ac:dyDescent="0.2">
      <c r="B37"/>
      <c r="C37"/>
      <c r="D37"/>
      <c r="E37"/>
      <c r="F37"/>
      <c r="G37"/>
      <c r="H37"/>
      <c r="I37"/>
      <c r="J37"/>
      <c r="K37" s="21"/>
      <c r="L37" s="34"/>
      <c r="M37" s="34"/>
      <c r="N37" s="38"/>
      <c r="O37"/>
      <c r="P37"/>
      <c r="Q37"/>
      <c r="R37"/>
      <c r="S37" s="1"/>
    </row>
    <row r="38" spans="1:20" x14ac:dyDescent="0.2">
      <c r="B38"/>
      <c r="C38"/>
      <c r="D38"/>
      <c r="E38"/>
      <c r="F38"/>
      <c r="G38"/>
      <c r="H38"/>
      <c r="I38"/>
      <c r="J38"/>
      <c r="K38" s="21"/>
      <c r="L38" s="34"/>
      <c r="M38" s="34"/>
      <c r="N38" s="38"/>
      <c r="O38"/>
      <c r="P38"/>
      <c r="Q38"/>
      <c r="R38"/>
      <c r="S38" s="1"/>
    </row>
    <row r="39" spans="1:20" x14ac:dyDescent="0.2">
      <c r="B39" s="2"/>
      <c r="C39" s="2"/>
      <c r="D39"/>
      <c r="E39"/>
      <c r="F39"/>
      <c r="G39"/>
      <c r="H39"/>
      <c r="I39"/>
      <c r="J39"/>
      <c r="K39" s="21"/>
      <c r="L39" s="34"/>
      <c r="M39" s="34"/>
      <c r="N39" s="38"/>
      <c r="O39"/>
      <c r="P39"/>
      <c r="Q39"/>
      <c r="R39"/>
      <c r="S39" s="1"/>
    </row>
    <row r="40" spans="1:20" x14ac:dyDescent="0.2">
      <c r="B40"/>
      <c r="C40"/>
      <c r="D40"/>
      <c r="E40"/>
      <c r="F40"/>
      <c r="G40"/>
      <c r="H40"/>
      <c r="I40"/>
      <c r="J40"/>
      <c r="K40" s="21"/>
      <c r="L40" s="34"/>
      <c r="M40" s="34"/>
      <c r="N40" s="38"/>
      <c r="O40"/>
      <c r="P40"/>
      <c r="Q40"/>
      <c r="R40"/>
      <c r="S40" s="1"/>
    </row>
    <row r="41" spans="1:20" s="2" customFormat="1" ht="12" customHeight="1" x14ac:dyDescent="0.2">
      <c r="A41" s="42"/>
      <c r="B41"/>
      <c r="C41"/>
      <c r="S41" s="86"/>
      <c r="T41" s="86"/>
    </row>
    <row r="42" spans="1:20" x14ac:dyDescent="0.2">
      <c r="B42"/>
      <c r="C42"/>
      <c r="D42"/>
      <c r="E42"/>
      <c r="F42"/>
      <c r="G42"/>
      <c r="H42"/>
      <c r="I42"/>
      <c r="J42"/>
      <c r="K42" s="21"/>
      <c r="L42" s="34"/>
      <c r="M42" s="34"/>
      <c r="N42" s="38"/>
      <c r="O42"/>
      <c r="P42"/>
      <c r="Q42"/>
      <c r="R42"/>
      <c r="S42" s="1"/>
    </row>
    <row r="43" spans="1:20" x14ac:dyDescent="0.2">
      <c r="B43"/>
      <c r="C43"/>
      <c r="D43"/>
      <c r="E43"/>
      <c r="F43"/>
      <c r="G43"/>
      <c r="H43"/>
      <c r="I43"/>
      <c r="J43"/>
      <c r="K43" s="21"/>
      <c r="L43" s="34"/>
      <c r="M43" s="34"/>
      <c r="N43" s="38"/>
      <c r="O43"/>
      <c r="P43"/>
      <c r="Q43"/>
      <c r="R43"/>
      <c r="S43" s="1"/>
    </row>
    <row r="44" spans="1:20" x14ac:dyDescent="0.2">
      <c r="B44"/>
      <c r="C44"/>
      <c r="D44"/>
      <c r="E44"/>
      <c r="F44"/>
      <c r="G44"/>
      <c r="H44"/>
      <c r="I44"/>
      <c r="J44"/>
      <c r="K44" s="21"/>
      <c r="L44" s="34"/>
      <c r="M44" s="34"/>
      <c r="N44" s="38"/>
      <c r="O44"/>
      <c r="P44"/>
      <c r="Q44"/>
      <c r="R44"/>
      <c r="S44" s="1"/>
    </row>
    <row r="45" spans="1:20" x14ac:dyDescent="0.2">
      <c r="B45"/>
      <c r="C45"/>
      <c r="D45"/>
      <c r="E45"/>
      <c r="F45"/>
      <c r="G45"/>
      <c r="H45"/>
      <c r="I45"/>
      <c r="J45"/>
      <c r="K45" s="21"/>
      <c r="L45" s="34"/>
      <c r="M45" s="34"/>
      <c r="N45" s="38"/>
      <c r="O45"/>
      <c r="P45"/>
      <c r="Q45"/>
      <c r="R45"/>
      <c r="S45" s="1"/>
    </row>
    <row r="46" spans="1:20" x14ac:dyDescent="0.2">
      <c r="B46"/>
      <c r="C46"/>
      <c r="D46"/>
      <c r="E46"/>
      <c r="F46"/>
      <c r="G46"/>
      <c r="H46"/>
      <c r="I46"/>
      <c r="J46"/>
      <c r="K46" s="21"/>
      <c r="L46" s="34"/>
      <c r="M46" s="34"/>
      <c r="N46" s="38"/>
      <c r="O46"/>
      <c r="P46"/>
      <c r="Q46"/>
      <c r="R46"/>
      <c r="S46" s="1"/>
    </row>
    <row r="47" spans="1:20" x14ac:dyDescent="0.2">
      <c r="B47"/>
      <c r="C47"/>
      <c r="D47"/>
      <c r="E47"/>
      <c r="F47"/>
      <c r="G47"/>
      <c r="H47"/>
      <c r="I47"/>
      <c r="J47"/>
      <c r="K47" s="21"/>
      <c r="L47" s="34"/>
      <c r="M47" s="34"/>
      <c r="N47" s="38"/>
      <c r="O47"/>
      <c r="P47"/>
      <c r="Q47"/>
      <c r="R47"/>
      <c r="S47" s="1"/>
    </row>
    <row r="48" spans="1:20" x14ac:dyDescent="0.2">
      <c r="B48"/>
      <c r="C48"/>
      <c r="D48"/>
      <c r="E48"/>
      <c r="F48"/>
      <c r="G48"/>
      <c r="H48"/>
      <c r="I48"/>
      <c r="J48"/>
      <c r="K48" s="21"/>
      <c r="L48" s="34"/>
      <c r="M48" s="34"/>
      <c r="N48" s="38"/>
      <c r="O48"/>
      <c r="P48"/>
      <c r="Q48"/>
      <c r="R48"/>
      <c r="S48" s="1"/>
    </row>
    <row r="49" spans="2:19" x14ac:dyDescent="0.2">
      <c r="B49"/>
      <c r="C49"/>
      <c r="D49"/>
      <c r="E49"/>
      <c r="F49"/>
      <c r="G49"/>
      <c r="H49"/>
      <c r="I49"/>
      <c r="J49"/>
      <c r="K49" s="21"/>
      <c r="L49" s="34"/>
      <c r="M49" s="34"/>
      <c r="N49" s="38"/>
      <c r="O49"/>
      <c r="P49"/>
      <c r="Q49"/>
      <c r="R49"/>
      <c r="S49" s="1"/>
    </row>
    <row r="50" spans="2:19" x14ac:dyDescent="0.2">
      <c r="B50"/>
      <c r="C50"/>
      <c r="D50"/>
      <c r="E50"/>
      <c r="F50"/>
      <c r="G50"/>
      <c r="H50"/>
      <c r="I50"/>
      <c r="J50"/>
      <c r="K50" s="21"/>
      <c r="L50" s="34"/>
      <c r="M50" s="34"/>
      <c r="N50" s="38"/>
      <c r="O50"/>
      <c r="P50"/>
      <c r="Q50"/>
      <c r="R50"/>
      <c r="S50" s="1"/>
    </row>
    <row r="51" spans="2:19" x14ac:dyDescent="0.2">
      <c r="B51"/>
      <c r="C51"/>
      <c r="D51"/>
      <c r="E51"/>
      <c r="F51"/>
      <c r="G51"/>
      <c r="H51"/>
      <c r="I51"/>
      <c r="J51"/>
      <c r="K51" s="21"/>
      <c r="L51" s="34"/>
      <c r="M51" s="34"/>
      <c r="N51" s="38"/>
      <c r="O51"/>
      <c r="P51"/>
      <c r="Q51"/>
      <c r="R51"/>
      <c r="S51" s="1"/>
    </row>
    <row r="52" spans="2:19" x14ac:dyDescent="0.2">
      <c r="B52"/>
      <c r="C52"/>
      <c r="D52"/>
      <c r="E52"/>
      <c r="F52"/>
      <c r="G52"/>
      <c r="H52"/>
      <c r="I52"/>
      <c r="J52"/>
      <c r="K52" s="21"/>
      <c r="L52" s="34"/>
      <c r="M52" s="34"/>
      <c r="N52" s="38"/>
      <c r="O52"/>
      <c r="P52"/>
      <c r="Q52"/>
      <c r="R52"/>
      <c r="S52" s="1"/>
    </row>
    <row r="53" spans="2:19" x14ac:dyDescent="0.2">
      <c r="B53"/>
      <c r="C53"/>
      <c r="D53"/>
      <c r="E53"/>
      <c r="F53"/>
      <c r="G53"/>
      <c r="H53"/>
      <c r="I53"/>
      <c r="J53"/>
      <c r="K53" s="21"/>
      <c r="L53" s="34"/>
      <c r="M53" s="34"/>
      <c r="N53" s="38"/>
      <c r="O53"/>
      <c r="P53"/>
      <c r="Q53"/>
      <c r="R53"/>
      <c r="S53" s="1"/>
    </row>
    <row r="54" spans="2:19" x14ac:dyDescent="0.2">
      <c r="D54"/>
      <c r="E54"/>
      <c r="F54"/>
      <c r="G54"/>
      <c r="H54"/>
      <c r="I54"/>
      <c r="J54"/>
      <c r="K54" s="21"/>
      <c r="L54" s="34"/>
      <c r="M54" s="34"/>
      <c r="N54" s="38"/>
      <c r="O54"/>
      <c r="P54"/>
      <c r="Q54"/>
      <c r="R54"/>
      <c r="S54" s="1"/>
    </row>
    <row r="55" spans="2:19" x14ac:dyDescent="0.2">
      <c r="D55"/>
      <c r="E55"/>
      <c r="F55"/>
      <c r="G55"/>
      <c r="H55"/>
      <c r="I55"/>
      <c r="J55"/>
      <c r="K55" s="21"/>
      <c r="L55" s="34"/>
      <c r="M55" s="34"/>
      <c r="N55" s="38"/>
      <c r="O55"/>
      <c r="P55"/>
      <c r="Q55"/>
      <c r="R55"/>
      <c r="S55" s="1"/>
    </row>
    <row r="56" spans="2:19" x14ac:dyDescent="0.2">
      <c r="D56"/>
      <c r="E56"/>
      <c r="F56"/>
      <c r="G56"/>
      <c r="H56"/>
      <c r="I56"/>
      <c r="J56"/>
      <c r="K56" s="21"/>
      <c r="L56" s="34"/>
      <c r="M56" s="34"/>
      <c r="N56" s="38"/>
      <c r="O56"/>
      <c r="P56"/>
      <c r="Q56"/>
      <c r="R56"/>
      <c r="S56" s="1"/>
    </row>
    <row r="57" spans="2:19" x14ac:dyDescent="0.2">
      <c r="D57"/>
      <c r="E57"/>
      <c r="F57"/>
      <c r="G57"/>
      <c r="H57"/>
      <c r="I57"/>
      <c r="J57"/>
      <c r="K57" s="21"/>
      <c r="L57" s="34"/>
      <c r="M57" s="34"/>
      <c r="N57" s="38"/>
      <c r="O57"/>
      <c r="P57"/>
      <c r="Q57"/>
      <c r="R57"/>
      <c r="S57" s="1"/>
    </row>
    <row r="58" spans="2:19" x14ac:dyDescent="0.2">
      <c r="B58"/>
      <c r="C58"/>
      <c r="D58"/>
      <c r="E58"/>
      <c r="F58"/>
      <c r="G58"/>
      <c r="H58"/>
      <c r="I58"/>
      <c r="J58"/>
      <c r="K58" s="21"/>
      <c r="L58" s="34"/>
      <c r="M58" s="34"/>
      <c r="N58" s="38"/>
      <c r="O58"/>
      <c r="P58"/>
      <c r="Q58"/>
      <c r="R58"/>
      <c r="S58" s="1"/>
    </row>
    <row r="59" spans="2:19" x14ac:dyDescent="0.2">
      <c r="B59"/>
      <c r="C59"/>
      <c r="D59"/>
      <c r="E59"/>
      <c r="F59"/>
      <c r="G59"/>
      <c r="H59"/>
      <c r="I59"/>
      <c r="J59"/>
      <c r="K59" s="21"/>
      <c r="L59" s="34"/>
      <c r="M59" s="34"/>
      <c r="N59" s="38"/>
      <c r="O59"/>
      <c r="P59"/>
      <c r="Q59"/>
      <c r="R59"/>
      <c r="S59" s="1"/>
    </row>
    <row r="60" spans="2:19" x14ac:dyDescent="0.2">
      <c r="B60"/>
      <c r="C60"/>
      <c r="D60"/>
      <c r="E60"/>
      <c r="F60"/>
      <c r="G60"/>
      <c r="H60"/>
      <c r="I60"/>
      <c r="J60"/>
      <c r="K60" s="21"/>
      <c r="L60" s="34"/>
      <c r="M60" s="34"/>
      <c r="N60" s="38"/>
      <c r="O60"/>
      <c r="P60"/>
      <c r="Q60"/>
      <c r="R60"/>
      <c r="S60" s="1"/>
    </row>
    <row r="61" spans="2:19" x14ac:dyDescent="0.2">
      <c r="B61"/>
      <c r="C61"/>
      <c r="D61"/>
      <c r="E61"/>
      <c r="F61"/>
      <c r="G61"/>
      <c r="H61"/>
      <c r="I61"/>
      <c r="J61"/>
      <c r="K61" s="21"/>
      <c r="L61" s="34"/>
      <c r="M61" s="34"/>
      <c r="N61" s="38"/>
      <c r="O61"/>
      <c r="P61"/>
      <c r="Q61"/>
      <c r="R61"/>
      <c r="S61" s="1"/>
    </row>
    <row r="62" spans="2:19" x14ac:dyDescent="0.2">
      <c r="B62"/>
      <c r="C62"/>
      <c r="D62"/>
      <c r="E62"/>
      <c r="F62"/>
      <c r="G62"/>
      <c r="H62"/>
      <c r="I62"/>
      <c r="J62"/>
      <c r="K62" s="21"/>
      <c r="L62" s="34"/>
      <c r="M62" s="34"/>
      <c r="N62" s="38"/>
      <c r="O62"/>
      <c r="P62"/>
      <c r="Q62"/>
      <c r="R62"/>
      <c r="S62" s="1"/>
    </row>
    <row r="63" spans="2:19" x14ac:dyDescent="0.2">
      <c r="B63"/>
      <c r="C63"/>
      <c r="D63"/>
      <c r="E63"/>
      <c r="F63"/>
      <c r="G63"/>
      <c r="H63"/>
      <c r="I63"/>
      <c r="J63"/>
      <c r="K63" s="21"/>
      <c r="L63" s="34"/>
      <c r="M63" s="34"/>
      <c r="N63" s="38"/>
      <c r="O63"/>
      <c r="P63"/>
      <c r="Q63"/>
      <c r="R63"/>
      <c r="S63" s="1"/>
    </row>
    <row r="64" spans="2:19" x14ac:dyDescent="0.2">
      <c r="B64"/>
      <c r="C64"/>
      <c r="D64"/>
      <c r="E64"/>
      <c r="F64"/>
      <c r="G64"/>
      <c r="H64"/>
      <c r="I64"/>
      <c r="J64"/>
      <c r="K64" s="21"/>
      <c r="L64" s="34"/>
      <c r="M64" s="34"/>
      <c r="N64" s="38"/>
      <c r="O64"/>
      <c r="P64"/>
      <c r="Q64"/>
      <c r="R64"/>
      <c r="S64" s="1"/>
    </row>
    <row r="65" spans="2:19" x14ac:dyDescent="0.2">
      <c r="B65"/>
      <c r="C65"/>
      <c r="D65"/>
      <c r="E65"/>
      <c r="F65"/>
      <c r="G65"/>
      <c r="H65"/>
      <c r="I65"/>
      <c r="J65"/>
      <c r="K65" s="21"/>
      <c r="L65" s="34"/>
      <c r="M65" s="34"/>
      <c r="N65" s="38"/>
      <c r="O65"/>
      <c r="P65"/>
      <c r="Q65"/>
      <c r="R65"/>
      <c r="S65" s="1"/>
    </row>
    <row r="66" spans="2:19" x14ac:dyDescent="0.2">
      <c r="B66"/>
      <c r="C66"/>
      <c r="D66"/>
      <c r="E66"/>
      <c r="F66"/>
      <c r="G66"/>
      <c r="H66"/>
      <c r="I66"/>
      <c r="J66"/>
      <c r="K66" s="21"/>
      <c r="L66" s="34"/>
      <c r="M66" s="34"/>
      <c r="N66" s="38"/>
      <c r="O66"/>
      <c r="P66"/>
      <c r="Q66"/>
      <c r="R66"/>
      <c r="S66" s="1"/>
    </row>
    <row r="67" spans="2:19" x14ac:dyDescent="0.2">
      <c r="B67"/>
      <c r="C67"/>
      <c r="D67"/>
      <c r="E67"/>
      <c r="F67"/>
      <c r="G67"/>
      <c r="H67"/>
      <c r="I67"/>
      <c r="J67"/>
      <c r="K67" s="21"/>
      <c r="L67" s="34"/>
      <c r="M67" s="34"/>
      <c r="N67" s="38"/>
      <c r="O67"/>
      <c r="P67"/>
      <c r="Q67"/>
      <c r="R67"/>
      <c r="S67" s="1"/>
    </row>
    <row r="68" spans="2:19" x14ac:dyDescent="0.2">
      <c r="B68"/>
      <c r="C68"/>
      <c r="D68"/>
      <c r="E68"/>
      <c r="F68"/>
      <c r="G68"/>
      <c r="H68"/>
      <c r="I68"/>
      <c r="J68"/>
      <c r="K68" s="21"/>
      <c r="L68" s="34"/>
      <c r="M68" s="34"/>
      <c r="N68" s="38"/>
      <c r="O68"/>
      <c r="P68"/>
      <c r="Q68"/>
      <c r="R68"/>
      <c r="S68" s="1"/>
    </row>
    <row r="69" spans="2:19" x14ac:dyDescent="0.2">
      <c r="B69"/>
      <c r="C69"/>
      <c r="D69"/>
      <c r="E69"/>
      <c r="F69"/>
      <c r="G69"/>
      <c r="H69"/>
      <c r="I69"/>
      <c r="J69"/>
      <c r="K69" s="21"/>
      <c r="L69" s="34"/>
      <c r="M69" s="34"/>
      <c r="N69" s="38"/>
      <c r="O69"/>
      <c r="P69"/>
      <c r="Q69"/>
      <c r="R69"/>
      <c r="S69" s="1"/>
    </row>
    <row r="70" spans="2:19" x14ac:dyDescent="0.2">
      <c r="B70"/>
      <c r="C70"/>
      <c r="D70"/>
      <c r="E70"/>
      <c r="F70"/>
      <c r="G70"/>
      <c r="H70"/>
      <c r="I70"/>
      <c r="J70"/>
      <c r="K70" s="21"/>
      <c r="L70" s="34"/>
      <c r="M70" s="34"/>
      <c r="N70" s="38"/>
      <c r="O70"/>
      <c r="P70"/>
      <c r="Q70"/>
      <c r="R70"/>
      <c r="S70" s="1"/>
    </row>
    <row r="71" spans="2:19" x14ac:dyDescent="0.2">
      <c r="B71"/>
      <c r="C71"/>
      <c r="D71"/>
      <c r="E71"/>
      <c r="F71"/>
      <c r="G71"/>
      <c r="H71"/>
      <c r="I71"/>
      <c r="J71"/>
      <c r="K71" s="21"/>
      <c r="L71" s="34"/>
      <c r="M71" s="34"/>
      <c r="N71" s="38"/>
      <c r="O71"/>
      <c r="P71"/>
      <c r="Q71"/>
      <c r="R71"/>
      <c r="S71" s="1"/>
    </row>
    <row r="72" spans="2:19" x14ac:dyDescent="0.2">
      <c r="B72"/>
      <c r="C72"/>
      <c r="D72"/>
      <c r="E72"/>
      <c r="F72"/>
      <c r="G72"/>
      <c r="H72"/>
      <c r="I72"/>
      <c r="J72"/>
      <c r="K72" s="21"/>
      <c r="L72" s="34"/>
      <c r="M72" s="34"/>
      <c r="N72" s="38"/>
      <c r="O72"/>
      <c r="P72"/>
      <c r="Q72"/>
      <c r="R72"/>
      <c r="S72" s="1"/>
    </row>
    <row r="73" spans="2:19" x14ac:dyDescent="0.2">
      <c r="B73"/>
      <c r="C73"/>
      <c r="D73"/>
      <c r="E73"/>
      <c r="F73"/>
      <c r="G73"/>
      <c r="H73"/>
      <c r="I73"/>
      <c r="J73"/>
      <c r="K73" s="21"/>
      <c r="L73" s="34"/>
      <c r="M73" s="34"/>
      <c r="N73" s="38"/>
      <c r="O73"/>
      <c r="P73"/>
      <c r="Q73"/>
      <c r="R73"/>
      <c r="S73" s="1"/>
    </row>
    <row r="74" spans="2:19" x14ac:dyDescent="0.2">
      <c r="B74"/>
      <c r="C74"/>
      <c r="D74"/>
      <c r="E74"/>
      <c r="F74"/>
      <c r="G74"/>
      <c r="H74"/>
      <c r="I74"/>
      <c r="J74"/>
      <c r="K74" s="21"/>
      <c r="L74" s="34"/>
      <c r="M74" s="34"/>
      <c r="N74" s="38"/>
      <c r="O74"/>
      <c r="P74"/>
      <c r="Q74"/>
      <c r="R74"/>
      <c r="S74" s="1"/>
    </row>
    <row r="75" spans="2:19" x14ac:dyDescent="0.2">
      <c r="B75"/>
      <c r="C75"/>
      <c r="D75"/>
      <c r="E75"/>
      <c r="F75"/>
      <c r="G75"/>
      <c r="H75"/>
      <c r="I75"/>
      <c r="J75"/>
      <c r="K75" s="21"/>
      <c r="L75" s="34"/>
      <c r="M75" s="34"/>
      <c r="N75" s="38"/>
      <c r="O75"/>
      <c r="P75"/>
      <c r="Q75"/>
      <c r="R75"/>
      <c r="S75" s="1"/>
    </row>
    <row r="76" spans="2:19" x14ac:dyDescent="0.2">
      <c r="B76"/>
      <c r="C76"/>
      <c r="D76"/>
      <c r="E76"/>
      <c r="F76"/>
      <c r="G76"/>
      <c r="H76"/>
      <c r="I76"/>
      <c r="J76"/>
      <c r="K76" s="21"/>
      <c r="L76" s="34"/>
      <c r="M76" s="34"/>
      <c r="N76" s="38"/>
      <c r="O76"/>
      <c r="P76"/>
      <c r="Q76"/>
      <c r="R76"/>
      <c r="S76" s="1"/>
    </row>
    <row r="77" spans="2:19" x14ac:dyDescent="0.2">
      <c r="B77"/>
      <c r="C77"/>
      <c r="D77"/>
      <c r="E77"/>
      <c r="F77"/>
      <c r="G77"/>
      <c r="H77"/>
      <c r="I77"/>
      <c r="J77"/>
      <c r="K77" s="21"/>
      <c r="L77" s="34"/>
      <c r="M77" s="34"/>
      <c r="N77" s="38"/>
      <c r="O77"/>
      <c r="P77"/>
      <c r="Q77"/>
      <c r="R77"/>
      <c r="S77" s="1"/>
    </row>
    <row r="78" spans="2:19" x14ac:dyDescent="0.2">
      <c r="B78"/>
      <c r="C78"/>
      <c r="D78"/>
      <c r="E78"/>
      <c r="F78"/>
      <c r="G78"/>
      <c r="H78"/>
      <c r="I78"/>
      <c r="J78"/>
      <c r="K78" s="21"/>
      <c r="L78" s="34"/>
      <c r="M78" s="34"/>
      <c r="N78" s="38"/>
      <c r="O78"/>
      <c r="P78"/>
      <c r="Q78"/>
      <c r="R78"/>
      <c r="S78" s="1"/>
    </row>
    <row r="79" spans="2:19" x14ac:dyDescent="0.2">
      <c r="B79"/>
      <c r="C79"/>
      <c r="D79"/>
      <c r="E79"/>
      <c r="F79"/>
      <c r="G79"/>
      <c r="H79"/>
      <c r="I79"/>
      <c r="J79"/>
      <c r="K79" s="21"/>
      <c r="L79" s="34"/>
      <c r="M79" s="34"/>
      <c r="N79" s="38"/>
      <c r="O79"/>
      <c r="P79"/>
      <c r="Q79"/>
      <c r="R79"/>
      <c r="S79" s="1"/>
    </row>
    <row r="80" spans="2:19" x14ac:dyDescent="0.2">
      <c r="B80"/>
      <c r="C80"/>
      <c r="D80"/>
      <c r="E80"/>
      <c r="F80"/>
      <c r="G80"/>
      <c r="H80"/>
      <c r="I80"/>
      <c r="J80"/>
      <c r="K80" s="21"/>
      <c r="L80" s="34"/>
      <c r="M80" s="34"/>
      <c r="N80" s="38"/>
      <c r="O80"/>
      <c r="P80"/>
      <c r="Q80"/>
      <c r="R80"/>
      <c r="S80" s="1"/>
    </row>
    <row r="81" spans="2:19" x14ac:dyDescent="0.2">
      <c r="B81"/>
      <c r="C81"/>
      <c r="D81"/>
      <c r="E81"/>
      <c r="F81"/>
      <c r="G81"/>
      <c r="H81"/>
      <c r="I81"/>
      <c r="J81"/>
      <c r="K81" s="21"/>
      <c r="L81" s="34"/>
      <c r="M81" s="34"/>
      <c r="N81" s="38"/>
      <c r="O81"/>
      <c r="P81"/>
      <c r="Q81"/>
      <c r="R81"/>
      <c r="S81" s="1"/>
    </row>
    <row r="82" spans="2:19" x14ac:dyDescent="0.2">
      <c r="B82"/>
      <c r="C82"/>
      <c r="D82"/>
      <c r="E82"/>
      <c r="F82"/>
      <c r="G82"/>
      <c r="H82"/>
      <c r="I82"/>
      <c r="J82"/>
      <c r="K82" s="21"/>
      <c r="L82" s="34"/>
      <c r="M82" s="34"/>
      <c r="N82" s="38"/>
      <c r="O82"/>
      <c r="P82"/>
      <c r="Q82"/>
      <c r="R82"/>
      <c r="S82" s="1"/>
    </row>
    <row r="83" spans="2:19" x14ac:dyDescent="0.2">
      <c r="B83"/>
      <c r="C83"/>
      <c r="D83"/>
      <c r="E83"/>
      <c r="F83"/>
      <c r="G83"/>
      <c r="H83"/>
      <c r="I83"/>
      <c r="J83"/>
      <c r="K83" s="21"/>
      <c r="L83" s="34"/>
      <c r="M83" s="34"/>
      <c r="N83" s="38"/>
      <c r="O83"/>
      <c r="P83"/>
      <c r="Q83"/>
      <c r="R83"/>
      <c r="S83" s="1"/>
    </row>
    <row r="84" spans="2:19" x14ac:dyDescent="0.2">
      <c r="B84"/>
      <c r="C84"/>
      <c r="D84"/>
      <c r="E84"/>
      <c r="F84"/>
      <c r="G84"/>
      <c r="H84"/>
      <c r="I84"/>
      <c r="J84"/>
      <c r="K84" s="21"/>
      <c r="L84" s="34"/>
      <c r="M84" s="34"/>
      <c r="N84" s="38"/>
      <c r="O84"/>
      <c r="P84"/>
      <c r="Q84"/>
      <c r="R84"/>
      <c r="S84" s="1"/>
    </row>
    <row r="85" spans="2:19" x14ac:dyDescent="0.2">
      <c r="B85"/>
      <c r="C85"/>
      <c r="D85"/>
      <c r="E85"/>
      <c r="F85"/>
      <c r="G85"/>
      <c r="H85"/>
      <c r="I85"/>
      <c r="J85"/>
      <c r="K85" s="21"/>
      <c r="L85" s="34"/>
      <c r="M85" s="34"/>
      <c r="N85" s="38"/>
      <c r="O85"/>
      <c r="P85"/>
      <c r="Q85"/>
      <c r="R85"/>
      <c r="S85" s="1"/>
    </row>
    <row r="86" spans="2:19" x14ac:dyDescent="0.2">
      <c r="B86"/>
      <c r="C86"/>
      <c r="D86"/>
      <c r="E86"/>
      <c r="F86"/>
      <c r="G86"/>
      <c r="H86"/>
      <c r="I86"/>
      <c r="J86"/>
      <c r="K86" s="21"/>
      <c r="L86" s="34"/>
      <c r="M86" s="34"/>
      <c r="N86" s="38"/>
      <c r="O86"/>
      <c r="P86"/>
      <c r="Q86"/>
      <c r="R86"/>
      <c r="S86" s="1"/>
    </row>
    <row r="87" spans="2:19" x14ac:dyDescent="0.2">
      <c r="B87"/>
      <c r="C87"/>
      <c r="D87"/>
      <c r="E87"/>
      <c r="F87"/>
      <c r="G87"/>
      <c r="H87"/>
      <c r="I87"/>
      <c r="J87"/>
      <c r="K87" s="21"/>
      <c r="L87" s="34"/>
      <c r="M87" s="34"/>
      <c r="N87" s="38"/>
      <c r="O87"/>
      <c r="P87"/>
      <c r="Q87"/>
      <c r="R87"/>
      <c r="S87" s="1"/>
    </row>
    <row r="88" spans="2:19" x14ac:dyDescent="0.2">
      <c r="B88"/>
      <c r="C88"/>
      <c r="D88"/>
      <c r="E88"/>
      <c r="F88"/>
      <c r="G88"/>
      <c r="H88"/>
      <c r="I88"/>
      <c r="J88"/>
      <c r="K88" s="21"/>
      <c r="L88" s="34"/>
      <c r="M88" s="34"/>
      <c r="N88" s="38"/>
      <c r="O88"/>
      <c r="P88"/>
      <c r="Q88"/>
      <c r="R88"/>
      <c r="S88" s="1"/>
    </row>
    <row r="89" spans="2:19" x14ac:dyDescent="0.2">
      <c r="B89"/>
      <c r="C89"/>
      <c r="D89"/>
      <c r="E89"/>
      <c r="F89"/>
      <c r="G89"/>
      <c r="H89"/>
      <c r="I89"/>
      <c r="J89"/>
      <c r="K89" s="21"/>
      <c r="L89" s="34"/>
      <c r="M89" s="34"/>
      <c r="N89" s="38"/>
      <c r="O89"/>
      <c r="P89"/>
      <c r="Q89"/>
      <c r="R89"/>
      <c r="S89" s="1"/>
    </row>
    <row r="90" spans="2:19" x14ac:dyDescent="0.2">
      <c r="B90"/>
      <c r="C90"/>
      <c r="D90"/>
      <c r="E90"/>
      <c r="F90"/>
      <c r="G90"/>
      <c r="H90"/>
      <c r="I90"/>
      <c r="J90"/>
      <c r="K90" s="21"/>
      <c r="L90" s="34"/>
      <c r="M90" s="34"/>
      <c r="N90" s="38"/>
      <c r="O90"/>
      <c r="P90"/>
      <c r="Q90"/>
      <c r="R90"/>
      <c r="S90" s="1"/>
    </row>
    <row r="91" spans="2:19" x14ac:dyDescent="0.2">
      <c r="B91"/>
      <c r="C91"/>
      <c r="D91"/>
      <c r="E91"/>
      <c r="F91"/>
      <c r="G91"/>
      <c r="H91"/>
      <c r="I91"/>
      <c r="J91"/>
      <c r="K91" s="21"/>
      <c r="L91" s="34"/>
      <c r="M91" s="34"/>
      <c r="N91" s="38"/>
      <c r="O91"/>
      <c r="P91"/>
      <c r="Q91"/>
      <c r="R91"/>
      <c r="S91" s="1"/>
    </row>
    <row r="92" spans="2:19" x14ac:dyDescent="0.2">
      <c r="B92"/>
      <c r="C92"/>
      <c r="D92"/>
      <c r="E92"/>
      <c r="F92"/>
      <c r="G92"/>
      <c r="H92"/>
      <c r="I92"/>
      <c r="J92"/>
      <c r="K92" s="21"/>
      <c r="L92" s="34"/>
      <c r="M92" s="34"/>
      <c r="N92" s="38"/>
      <c r="O92"/>
      <c r="P92"/>
      <c r="Q92"/>
      <c r="R92"/>
      <c r="S92" s="1"/>
    </row>
    <row r="93" spans="2:19" x14ac:dyDescent="0.2">
      <c r="B93"/>
      <c r="C93"/>
      <c r="D93"/>
      <c r="E93"/>
      <c r="F93"/>
      <c r="G93"/>
      <c r="H93"/>
      <c r="I93"/>
      <c r="J93"/>
      <c r="K93" s="21"/>
      <c r="L93" s="34"/>
      <c r="M93" s="34"/>
      <c r="N93" s="38"/>
      <c r="O93"/>
      <c r="P93"/>
      <c r="Q93"/>
      <c r="R93"/>
      <c r="S93" s="1"/>
    </row>
    <row r="94" spans="2:19" x14ac:dyDescent="0.2">
      <c r="B94"/>
      <c r="C94"/>
      <c r="D94"/>
      <c r="E94"/>
      <c r="F94"/>
      <c r="G94"/>
      <c r="H94"/>
      <c r="I94"/>
      <c r="J94"/>
      <c r="K94" s="21"/>
      <c r="L94" s="34"/>
      <c r="M94" s="34"/>
      <c r="N94" s="38"/>
      <c r="O94"/>
      <c r="P94"/>
      <c r="Q94"/>
      <c r="R94"/>
      <c r="S94" s="1"/>
    </row>
    <row r="95" spans="2:19" x14ac:dyDescent="0.2">
      <c r="B95"/>
      <c r="C95"/>
      <c r="D95"/>
      <c r="E95"/>
      <c r="F95"/>
      <c r="G95"/>
      <c r="H95"/>
      <c r="I95"/>
      <c r="J95"/>
      <c r="K95" s="21"/>
      <c r="L95" s="34"/>
      <c r="M95" s="34"/>
      <c r="N95" s="38"/>
      <c r="O95"/>
      <c r="P95"/>
      <c r="Q95"/>
      <c r="R95"/>
      <c r="S95" s="1"/>
    </row>
    <row r="96" spans="2:19" x14ac:dyDescent="0.2">
      <c r="B96"/>
      <c r="C96"/>
      <c r="D96"/>
      <c r="E96"/>
      <c r="F96"/>
      <c r="G96"/>
      <c r="H96"/>
      <c r="I96"/>
      <c r="J96"/>
      <c r="K96" s="21"/>
      <c r="L96" s="34"/>
      <c r="M96" s="34"/>
      <c r="N96" s="38"/>
      <c r="O96"/>
      <c r="P96"/>
      <c r="Q96"/>
      <c r="R96"/>
      <c r="S96" s="1"/>
    </row>
    <row r="97" spans="2:19" x14ac:dyDescent="0.2">
      <c r="B97"/>
      <c r="C97"/>
      <c r="D97"/>
      <c r="E97"/>
      <c r="F97"/>
      <c r="G97"/>
      <c r="H97"/>
      <c r="I97"/>
      <c r="J97"/>
      <c r="K97" s="21"/>
      <c r="L97" s="34"/>
      <c r="M97" s="34"/>
      <c r="N97" s="38"/>
      <c r="O97"/>
      <c r="P97"/>
      <c r="Q97"/>
      <c r="R97"/>
      <c r="S97" s="1"/>
    </row>
    <row r="98" spans="2:19" x14ac:dyDescent="0.2">
      <c r="B98"/>
      <c r="C98"/>
      <c r="D98"/>
      <c r="E98"/>
      <c r="F98"/>
      <c r="G98"/>
      <c r="H98"/>
      <c r="I98"/>
      <c r="J98"/>
      <c r="K98" s="21"/>
      <c r="L98" s="34"/>
      <c r="M98" s="34"/>
      <c r="N98" s="38"/>
      <c r="O98"/>
      <c r="P98"/>
      <c r="Q98"/>
      <c r="R98"/>
      <c r="S98" s="1"/>
    </row>
    <row r="99" spans="2:19" x14ac:dyDescent="0.2">
      <c r="B99"/>
      <c r="C99"/>
      <c r="D99"/>
      <c r="E99"/>
      <c r="F99"/>
      <c r="G99"/>
      <c r="H99"/>
      <c r="I99"/>
      <c r="J99"/>
      <c r="K99" s="21"/>
      <c r="L99" s="34"/>
      <c r="M99" s="34"/>
      <c r="N99" s="38"/>
      <c r="O99"/>
      <c r="P99"/>
      <c r="Q99"/>
      <c r="R99"/>
      <c r="S99" s="1"/>
    </row>
    <row r="100" spans="2:19" x14ac:dyDescent="0.2">
      <c r="B100"/>
      <c r="C100"/>
      <c r="D100"/>
      <c r="E100"/>
      <c r="F100"/>
      <c r="G100"/>
      <c r="H100"/>
      <c r="I100"/>
      <c r="J100"/>
      <c r="K100" s="21"/>
      <c r="L100" s="34"/>
      <c r="M100" s="34"/>
      <c r="N100" s="38"/>
      <c r="O100"/>
      <c r="P100"/>
      <c r="Q100"/>
      <c r="R100"/>
      <c r="S100" s="1"/>
    </row>
    <row r="101" spans="2:19" x14ac:dyDescent="0.2">
      <c r="B101"/>
      <c r="C101"/>
      <c r="D101"/>
      <c r="E101"/>
      <c r="F101"/>
      <c r="G101"/>
      <c r="H101"/>
      <c r="I101"/>
      <c r="J101"/>
      <c r="K101" s="21"/>
      <c r="L101" s="34"/>
      <c r="M101" s="34"/>
      <c r="N101" s="38"/>
      <c r="O101"/>
      <c r="P101"/>
      <c r="Q101"/>
      <c r="R101"/>
      <c r="S101" s="1"/>
    </row>
    <row r="102" spans="2:19" x14ac:dyDescent="0.2">
      <c r="B102"/>
      <c r="C102"/>
      <c r="D102"/>
      <c r="E102"/>
      <c r="F102"/>
      <c r="G102"/>
      <c r="H102"/>
      <c r="I102"/>
      <c r="J102"/>
      <c r="K102" s="21"/>
      <c r="L102" s="34"/>
      <c r="M102" s="34"/>
      <c r="N102" s="38"/>
      <c r="O102"/>
      <c r="P102"/>
      <c r="Q102"/>
      <c r="R102"/>
      <c r="S102" s="1"/>
    </row>
    <row r="103" spans="2:19" x14ac:dyDescent="0.2">
      <c r="B103"/>
      <c r="C103"/>
      <c r="D103"/>
      <c r="E103"/>
      <c r="F103"/>
      <c r="G103"/>
      <c r="H103"/>
      <c r="I103"/>
      <c r="J103"/>
      <c r="K103" s="21"/>
      <c r="L103" s="34"/>
      <c r="M103" s="34"/>
      <c r="N103" s="38"/>
      <c r="O103"/>
      <c r="P103"/>
      <c r="Q103"/>
      <c r="R103"/>
      <c r="S103" s="1"/>
    </row>
    <row r="104" spans="2:19" x14ac:dyDescent="0.2">
      <c r="B104"/>
      <c r="C104"/>
      <c r="D104"/>
      <c r="E104"/>
      <c r="F104"/>
      <c r="G104"/>
      <c r="H104"/>
      <c r="I104"/>
      <c r="J104"/>
      <c r="K104" s="21"/>
      <c r="L104" s="34"/>
      <c r="M104" s="34"/>
      <c r="N104" s="38"/>
      <c r="O104"/>
      <c r="P104"/>
      <c r="Q104"/>
      <c r="R104"/>
      <c r="S104" s="1"/>
    </row>
    <row r="105" spans="2:19" x14ac:dyDescent="0.2">
      <c r="B105"/>
      <c r="C105"/>
      <c r="D105"/>
      <c r="E105"/>
      <c r="F105"/>
      <c r="G105"/>
      <c r="H105"/>
      <c r="I105"/>
      <c r="J105"/>
      <c r="K105" s="21"/>
      <c r="L105" s="34"/>
      <c r="M105" s="34"/>
      <c r="N105" s="38"/>
      <c r="O105"/>
      <c r="P105"/>
      <c r="Q105"/>
      <c r="R105"/>
      <c r="S105" s="1"/>
    </row>
    <row r="106" spans="2:19" x14ac:dyDescent="0.2">
      <c r="B106"/>
      <c r="C106"/>
      <c r="D106"/>
      <c r="E106"/>
      <c r="F106"/>
      <c r="G106"/>
      <c r="H106"/>
      <c r="I106"/>
      <c r="J106"/>
      <c r="K106" s="21"/>
      <c r="L106" s="34"/>
      <c r="M106" s="34"/>
      <c r="N106" s="38"/>
      <c r="O106"/>
      <c r="P106"/>
      <c r="Q106"/>
      <c r="R106"/>
      <c r="S106" s="1"/>
    </row>
    <row r="107" spans="2:19" x14ac:dyDescent="0.2">
      <c r="B107"/>
      <c r="C107"/>
      <c r="D107"/>
      <c r="E107"/>
      <c r="F107"/>
      <c r="G107"/>
      <c r="H107"/>
      <c r="I107"/>
      <c r="J107"/>
      <c r="K107" s="21"/>
      <c r="L107" s="34"/>
      <c r="M107" s="34"/>
      <c r="N107" s="38"/>
      <c r="O107"/>
      <c r="P107"/>
      <c r="Q107"/>
      <c r="R107"/>
      <c r="S107" s="1"/>
    </row>
    <row r="108" spans="2:19" x14ac:dyDescent="0.2">
      <c r="B108"/>
      <c r="C108"/>
      <c r="D108"/>
      <c r="E108"/>
      <c r="F108"/>
      <c r="G108"/>
      <c r="H108"/>
      <c r="I108"/>
      <c r="J108"/>
      <c r="K108" s="21"/>
      <c r="L108" s="34"/>
      <c r="M108" s="34"/>
      <c r="N108" s="38"/>
      <c r="O108"/>
      <c r="P108"/>
      <c r="Q108"/>
      <c r="R108"/>
      <c r="S108" s="1"/>
    </row>
    <row r="109" spans="2:19" x14ac:dyDescent="0.2">
      <c r="B109"/>
      <c r="C109"/>
      <c r="D109"/>
      <c r="E109"/>
      <c r="F109"/>
      <c r="G109"/>
      <c r="H109"/>
      <c r="I109"/>
      <c r="J109"/>
      <c r="K109" s="21"/>
      <c r="L109" s="34"/>
      <c r="M109" s="34"/>
      <c r="N109" s="38"/>
      <c r="O109"/>
      <c r="P109"/>
      <c r="Q109"/>
      <c r="R109"/>
      <c r="S109" s="1"/>
    </row>
    <row r="110" spans="2:19" x14ac:dyDescent="0.2">
      <c r="B110"/>
      <c r="C110"/>
      <c r="D110"/>
      <c r="E110"/>
      <c r="F110"/>
      <c r="G110"/>
      <c r="H110"/>
      <c r="I110"/>
      <c r="J110"/>
      <c r="K110" s="21"/>
      <c r="L110" s="34"/>
      <c r="M110" s="34"/>
      <c r="N110" s="38"/>
      <c r="O110"/>
      <c r="P110"/>
      <c r="Q110"/>
      <c r="R110"/>
      <c r="S110" s="1"/>
    </row>
    <row r="111" spans="2:19" x14ac:dyDescent="0.2">
      <c r="B111"/>
      <c r="C111"/>
      <c r="D111"/>
      <c r="E111"/>
      <c r="F111"/>
      <c r="G111"/>
      <c r="H111"/>
      <c r="I111"/>
      <c r="J111"/>
      <c r="K111" s="21"/>
      <c r="L111" s="34"/>
      <c r="M111" s="34"/>
      <c r="N111" s="38"/>
      <c r="O111"/>
      <c r="P111"/>
      <c r="Q111"/>
      <c r="R111"/>
      <c r="S111" s="1"/>
    </row>
    <row r="112" spans="2:19" x14ac:dyDescent="0.2">
      <c r="B112"/>
      <c r="C112"/>
      <c r="D112"/>
      <c r="E112"/>
      <c r="F112"/>
      <c r="G112"/>
      <c r="H112"/>
      <c r="I112"/>
      <c r="J112"/>
      <c r="K112" s="21"/>
      <c r="L112" s="34"/>
      <c r="M112" s="34"/>
      <c r="N112" s="38"/>
      <c r="O112"/>
      <c r="P112"/>
      <c r="Q112"/>
      <c r="R112"/>
      <c r="S112" s="1"/>
    </row>
    <row r="113" spans="2:19" x14ac:dyDescent="0.2">
      <c r="B113"/>
      <c r="C113"/>
      <c r="D113"/>
      <c r="E113"/>
      <c r="F113"/>
      <c r="G113"/>
      <c r="H113"/>
      <c r="I113"/>
      <c r="J113"/>
      <c r="K113" s="21"/>
      <c r="L113" s="34"/>
      <c r="M113" s="34"/>
      <c r="N113" s="38"/>
      <c r="O113"/>
      <c r="P113"/>
      <c r="Q113"/>
      <c r="R113"/>
      <c r="S113" s="1"/>
    </row>
    <row r="114" spans="2:19" x14ac:dyDescent="0.2">
      <c r="B114"/>
      <c r="C114"/>
      <c r="D114"/>
      <c r="E114"/>
      <c r="F114"/>
      <c r="G114"/>
      <c r="H114"/>
      <c r="I114"/>
      <c r="J114"/>
      <c r="K114" s="21"/>
      <c r="L114" s="34"/>
      <c r="M114" s="34"/>
      <c r="N114" s="38"/>
      <c r="O114"/>
      <c r="P114"/>
      <c r="Q114"/>
      <c r="R114"/>
      <c r="S114" s="1"/>
    </row>
    <row r="115" spans="2:19" x14ac:dyDescent="0.2">
      <c r="B115"/>
      <c r="C115"/>
      <c r="D115"/>
      <c r="E115"/>
      <c r="F115"/>
      <c r="G115"/>
      <c r="H115"/>
      <c r="I115"/>
      <c r="J115"/>
      <c r="K115" s="21"/>
      <c r="L115" s="34"/>
      <c r="M115" s="34"/>
      <c r="N115" s="38"/>
      <c r="O115"/>
      <c r="P115"/>
      <c r="Q115"/>
      <c r="R115"/>
      <c r="S115" s="1"/>
    </row>
    <row r="116" spans="2:19" x14ac:dyDescent="0.2">
      <c r="D116"/>
      <c r="E116"/>
      <c r="F116"/>
      <c r="G116"/>
      <c r="H116"/>
      <c r="I116"/>
      <c r="J116"/>
      <c r="K116" s="21"/>
      <c r="L116" s="34"/>
      <c r="M116" s="34"/>
      <c r="N116" s="38"/>
      <c r="O116"/>
      <c r="P116"/>
      <c r="Q116"/>
      <c r="R116"/>
      <c r="S116" s="1"/>
    </row>
    <row r="117" spans="2:19" x14ac:dyDescent="0.2">
      <c r="D117"/>
      <c r="E117"/>
      <c r="F117"/>
      <c r="G117"/>
      <c r="H117"/>
      <c r="I117"/>
      <c r="J117"/>
      <c r="K117" s="21"/>
      <c r="L117" s="34"/>
      <c r="M117" s="34"/>
      <c r="N117" s="38"/>
      <c r="O117"/>
      <c r="P117"/>
      <c r="Q117"/>
      <c r="R117"/>
      <c r="S117" s="1"/>
    </row>
  </sheetData>
  <mergeCells count="3">
    <mergeCell ref="C2:P2"/>
    <mergeCell ref="C3:C5"/>
    <mergeCell ref="D3:P5"/>
  </mergeCells>
  <printOptions horizontalCentered="1" gridLines="1"/>
  <pageMargins left="0.25" right="0.25" top="0.75" bottom="0.75" header="0.3" footer="0.3"/>
  <pageSetup paperSize="5" scale="74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pter xmlns="5cd8a550-174b-4805-9438-80706755efba">05 Appraisal</Chapter>
    <Order0 xmlns="5cd8a550-174b-4805-9438-80706755efba" xsi:nil="true"/>
    <URL xmlns="http://schemas.microsoft.com/sharepoint/v3">
      <Url xsi:nil="true"/>
      <Description xsi:nil="true"/>
    </URL>
    <Form_x0020__x0023_ xmlns="5cd8a550-174b-4805-9438-80706755efba">Cost Estimate Worksheet</Form_x0020__x0023_>
    <_dlc_DocId xmlns="16f00c2e-ac5c-418b-9f13-a0771dbd417d">CONNECT-797038155-572</_dlc_DocId>
    <_dlc_DocIdUrl xmlns="16f00c2e-ac5c-418b-9f13-a0771dbd417d">
      <Url>https://connect.ncdot.gov/business/ROW/_layouts/15/DocIdRedir.aspx?ID=CONNECT-797038155-572</Url>
      <Description>CONNECT-797038155-572</Description>
    </_dlc_DocIdUrl>
    <Section xmlns="5cd8a550-174b-4805-9438-80706755efba" xsi:nil="true"/>
  </documentManagement>
</p:properties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BFA22B257F1C46A4B1CB3A6CAD9826" ma:contentTypeVersion="201" ma:contentTypeDescription="Create a new document." ma:contentTypeScope="" ma:versionID="4e2b040f790db341a3c3f30333b297a3">
  <xsd:schema xmlns:xsd="http://www.w3.org/2001/XMLSchema" xmlns:xs="http://www.w3.org/2001/XMLSchema" xmlns:p="http://schemas.microsoft.com/office/2006/metadata/properties" xmlns:ns1="http://schemas.microsoft.com/sharepoint/v3" xmlns:ns2="5cd8a550-174b-4805-9438-80706755efba" xmlns:ns3="16f00c2e-ac5c-418b-9f13-a0771dbd417d" xmlns:ns4="a5b864cb-7915-4493-b702-ad0b49b4414f" targetNamespace="http://schemas.microsoft.com/office/2006/metadata/properties" ma:root="true" ma:fieldsID="b136da9a7712d6fbb9a321d0bd65bc0d" ns1:_="" ns2:_="" ns3:_="" ns4:_="">
    <xsd:import namespace="http://schemas.microsoft.com/sharepoint/v3"/>
    <xsd:import namespace="5cd8a550-174b-4805-9438-80706755efba"/>
    <xsd:import namespace="16f00c2e-ac5c-418b-9f13-a0771dbd417d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Chapter" minOccurs="0"/>
                <xsd:element ref="ns2:Form_x0020__x0023_" minOccurs="0"/>
                <xsd:element ref="ns3:_dlc_DocId" minOccurs="0"/>
                <xsd:element ref="ns3:_dlc_DocIdUrl" minOccurs="0"/>
                <xsd:element ref="ns3:_dlc_DocIdPersistId" minOccurs="0"/>
                <xsd:element ref="ns2:Order0" minOccurs="0"/>
                <xsd:element ref="ns1:URL" minOccurs="0"/>
                <xsd:element ref="ns2:Section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8a550-174b-4805-9438-80706755efba" elementFormDefault="qualified">
    <xsd:import namespace="http://schemas.microsoft.com/office/2006/documentManagement/types"/>
    <xsd:import namespace="http://schemas.microsoft.com/office/infopath/2007/PartnerControls"/>
    <xsd:element name="Chapter" ma:index="4" nillable="true" ma:displayName="Chapter" ma:internalName="Chapter">
      <xsd:simpleType>
        <xsd:restriction base="dms:Text">
          <xsd:maxLength value="255"/>
        </xsd:restriction>
      </xsd:simpleType>
    </xsd:element>
    <xsd:element name="Form_x0020__x0023_" ma:index="9" nillable="true" ma:displayName="Form #" ma:internalName="Form_x0020__x0023_">
      <xsd:simpleType>
        <xsd:restriction base="dms:Text">
          <xsd:maxLength value="255"/>
        </xsd:restriction>
      </xsd:simpleType>
    </xsd:element>
    <xsd:element name="Order0" ma:index="13" nillable="true" ma:displayName="Order" ma:hidden="true" ma:internalName="Order0" ma:readOnly="false">
      <xsd:simpleType>
        <xsd:restriction base="dms:Text">
          <xsd:maxLength value="255"/>
        </xsd:restriction>
      </xsd:simpleType>
    </xsd:element>
    <xsd:element name="Section" ma:index="15" nillable="true" ma:displayName="Section" ma:format="Dropdown" ma:internalName="Section">
      <xsd:simpleType>
        <xsd:restriction base="dms:Choice">
          <xsd:enumeration value="Process Documen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700D13-BE20-4383-91C8-65C1899758E5}"/>
</file>

<file path=customXml/itemProps2.xml><?xml version="1.0" encoding="utf-8"?>
<ds:datastoreItem xmlns:ds="http://schemas.openxmlformats.org/officeDocument/2006/customXml" ds:itemID="{A851B24B-E853-473C-B9C8-FA7DFFE5992A}"/>
</file>

<file path=customXml/itemProps3.xml><?xml version="1.0" encoding="utf-8"?>
<ds:datastoreItem xmlns:ds="http://schemas.openxmlformats.org/officeDocument/2006/customXml" ds:itemID="{278C741A-C7B1-48CD-83A7-14768A331268}"/>
</file>

<file path=customXml/itemProps4.xml><?xml version="1.0" encoding="utf-8"?>
<ds:datastoreItem xmlns:ds="http://schemas.openxmlformats.org/officeDocument/2006/customXml" ds:itemID="{7FBAF1E2-8401-4F8E-8D58-D78EEEDC2B89}"/>
</file>

<file path=customXml/itemProps5.xml><?xml version="1.0" encoding="utf-8"?>
<ds:datastoreItem xmlns:ds="http://schemas.openxmlformats.org/officeDocument/2006/customXml" ds:itemID="{8708D64E-293B-408D-87E9-AF9042006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Alt 1</vt:lpstr>
      <vt:lpstr>Alt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ROAD WIDENING</dc:subject>
  <dc:creator>N. C. DEPT. OF TRANSPORTATION</dc:creator>
  <cp:lastModifiedBy>White, Sarah D</cp:lastModifiedBy>
  <cp:lastPrinted>2017-06-27T12:25:27Z</cp:lastPrinted>
  <dcterms:created xsi:type="dcterms:W3CDTF">2011-06-21T14:36:12Z</dcterms:created>
  <dcterms:modified xsi:type="dcterms:W3CDTF">2018-04-20T14:59:12Z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517195183</vt:i4>
  </property>
  <property fmtid="{D5CDD505-2E9C-101B-9397-08002B2CF9AE}" pid="3" name="_NewReviewCycle">
    <vt:lpwstr/>
  </property>
  <property fmtid="{D5CDD505-2E9C-101B-9397-08002B2CF9AE}" pid="4" name="_EmailSubject">
    <vt:lpwstr>R/W Appraisal Forms for the Connect Site</vt:lpwstr>
  </property>
  <property fmtid="{D5CDD505-2E9C-101B-9397-08002B2CF9AE}" pid="5" name="_AuthorEmail">
    <vt:lpwstr>sdwhite@ncdot.gov</vt:lpwstr>
  </property>
  <property fmtid="{D5CDD505-2E9C-101B-9397-08002B2CF9AE}" pid="6" name="_AuthorEmailDisplayName">
    <vt:lpwstr>White, Sarah D</vt:lpwstr>
  </property>
  <property fmtid="{D5CDD505-2E9C-101B-9397-08002B2CF9AE}" pid="7" name="ContentTypeId">
    <vt:lpwstr>0x010100A7BFA22B257F1C46A4B1CB3A6CAD9826</vt:lpwstr>
  </property>
  <property fmtid="{D5CDD505-2E9C-101B-9397-08002B2CF9AE}" pid="8" name="_dlc_DocIdItemGuid">
    <vt:lpwstr>019943d3-5deb-4ee6-8f81-effd56535ead</vt:lpwstr>
  </property>
  <property fmtid="{D5CDD505-2E9C-101B-9397-08002B2CF9AE}" pid="9" name="Order">
    <vt:r8>57200</vt:r8>
  </property>
</Properties>
</file>